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1d4c6d909cf56/Desktop/"/>
    </mc:Choice>
  </mc:AlternateContent>
  <xr:revisionPtr revIDLastSave="0" documentId="8_{8A38745F-512A-4AEB-979F-C299B4CE696D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Sheet1" sheetId="2" r:id="rId1"/>
    <sheet name="Sheet3" sheetId="4" r:id="rId2"/>
    <sheet name="Sheet4" sheetId="6" r:id="rId3"/>
    <sheet name="Sheet2" sheetId="7" r:id="rId4"/>
    <sheet name="Crowdfunding" sheetId="1" r:id="rId5"/>
    <sheet name="Sheet5" sheetId="8" r:id="rId6"/>
  </sheets>
  <definedNames>
    <definedName name="_xlnm._FilterDatabase" localSheetId="4" hidden="1">Crowdfunding!$E$1:$E$1001</definedName>
    <definedName name="_xlnm._FilterDatabase" localSheetId="5" hidden="1">Sheet5!$A$1:$B$1001</definedName>
  </definedNames>
  <calcPr calcId="191029"/>
  <pivotCaches>
    <pivotCache cacheId="7" r:id="rId7"/>
  </pivotCaches>
</workbook>
</file>

<file path=xl/calcChain.xml><?xml version="1.0" encoding="utf-8"?>
<calcChain xmlns="http://schemas.openxmlformats.org/spreadsheetml/2006/main">
  <c r="K13" i="8" l="1"/>
  <c r="H13" i="8"/>
  <c r="K11" i="8"/>
  <c r="K9" i="8"/>
  <c r="K7" i="8"/>
  <c r="K5" i="8"/>
  <c r="K3" i="8"/>
  <c r="H11" i="8"/>
  <c r="H9" i="8"/>
  <c r="H7" i="8"/>
  <c r="H5" i="8"/>
  <c r="H3" i="8"/>
  <c r="D12" i="7" l="1"/>
  <c r="D11" i="7"/>
  <c r="D10" i="7"/>
  <c r="D9" i="7"/>
  <c r="D8" i="7"/>
  <c r="D7" i="7"/>
  <c r="D4" i="7"/>
  <c r="C12" i="7"/>
  <c r="C11" i="7"/>
  <c r="C10" i="7"/>
  <c r="C9" i="7"/>
  <c r="C8" i="7"/>
  <c r="C6" i="7"/>
  <c r="C4" i="7"/>
  <c r="C7" i="7"/>
  <c r="D5" i="7"/>
  <c r="D6" i="7"/>
  <c r="C5" i="7"/>
  <c r="D3" i="7"/>
  <c r="C3" i="7"/>
  <c r="D13" i="7"/>
  <c r="C13" i="7"/>
  <c r="B13" i="7"/>
  <c r="D2" i="7"/>
  <c r="C2" i="7"/>
  <c r="B2" i="7"/>
  <c r="B12" i="7"/>
  <c r="B11" i="7"/>
  <c r="B10" i="7"/>
  <c r="E10" i="7" s="1"/>
  <c r="B9" i="7"/>
  <c r="E9" i="7" s="1"/>
  <c r="B8" i="7"/>
  <c r="E8" i="7" s="1"/>
  <c r="B7" i="7"/>
  <c r="E7" i="7" s="1"/>
  <c r="B6" i="7"/>
  <c r="B5" i="7"/>
  <c r="B4" i="7"/>
  <c r="B3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4" i="1"/>
  <c r="T25" i="1"/>
  <c r="T26" i="1"/>
  <c r="T27" i="1"/>
  <c r="T28" i="1"/>
  <c r="T29" i="1"/>
  <c r="T30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7" i="7" l="1"/>
  <c r="H7" i="7"/>
  <c r="H8" i="7"/>
  <c r="H10" i="7"/>
  <c r="G10" i="7"/>
  <c r="G8" i="7"/>
  <c r="H9" i="7"/>
  <c r="G9" i="7"/>
  <c r="E6" i="7"/>
  <c r="F6" i="7" s="1"/>
  <c r="F10" i="7"/>
  <c r="E13" i="7"/>
  <c r="G13" i="7" s="1"/>
  <c r="E5" i="7"/>
  <c r="H5" i="7" s="1"/>
  <c r="F9" i="7"/>
  <c r="E12" i="7"/>
  <c r="H12" i="7" s="1"/>
  <c r="E4" i="7"/>
  <c r="G4" i="7" s="1"/>
  <c r="F8" i="7"/>
  <c r="E11" i="7"/>
  <c r="H11" i="7" s="1"/>
  <c r="E3" i="7"/>
  <c r="H3" i="7" s="1"/>
  <c r="F7" i="7"/>
  <c r="E2" i="7"/>
  <c r="G2" i="7" s="1"/>
  <c r="H4" i="7" l="1"/>
  <c r="G12" i="7"/>
  <c r="G5" i="7"/>
  <c r="F2" i="7"/>
  <c r="F5" i="7"/>
  <c r="G3" i="7"/>
  <c r="G11" i="7"/>
  <c r="F3" i="7"/>
  <c r="H6" i="7"/>
  <c r="G6" i="7"/>
  <c r="H2" i="7"/>
  <c r="F12" i="7"/>
  <c r="H13" i="7"/>
  <c r="F4" i="7"/>
  <c r="F13" i="7"/>
  <c r="F11" i="7"/>
</calcChain>
</file>

<file path=xl/sharedStrings.xml><?xml version="1.0" encoding="utf-8"?>
<sst xmlns="http://schemas.openxmlformats.org/spreadsheetml/2006/main" count="8139" uniqueCount="2112">
  <si>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</si>
  <si>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</si>
  <si>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</si>
  <si>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</si>
  <si>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</si>
  <si>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</si>
  <si>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</si>
  <si>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</si>
  <si>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</si>
  <si>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</si>
  <si>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</si>
  <si>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</si>
  <si>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</si>
  <si>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</si>
  <si>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</si>
  <si>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</si>
  <si>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</si>
  <si>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</si>
  <si>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</si>
  <si>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</si>
  <si>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</si>
  <si>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</si>
  <si>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</si>
  <si>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</si>
  <si>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</si>
  <si>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</si>
  <si>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</si>
  <si>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</si>
  <si>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</si>
  <si>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</si>
  <si>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</si>
  <si>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</si>
  <si>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</si>
  <si>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</si>
  <si>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</si>
  <si>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</si>
  <si>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</si>
  <si>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</si>
  <si>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</si>
  <si>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</si>
  <si>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</si>
  <si>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</si>
  <si>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</si>
  <si>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</si>
  <si>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</si>
  <si>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</si>
  <si>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</si>
  <si>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</si>
  <si>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</si>
  <si>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</si>
  <si>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</si>
  <si>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</si>
  <si>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</si>
  <si>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</si>
  <si>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</si>
  <si>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</si>
  <si>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</si>
  <si>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</si>
  <si>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</si>
  <si>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</si>
  <si>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</si>
  <si>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</si>
  <si>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</si>
  <si>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</si>
  <si>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</si>
  <si>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</si>
  <si>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</si>
  <si>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</si>
  <si>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</si>
  <si>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</si>
  <si>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</si>
  <si>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</si>
  <si>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</si>
  <si>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</si>
  <si>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</si>
  <si>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</si>
  <si>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</si>
  <si>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</si>
  <si>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</si>
  <si>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</si>
  <si>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</si>
  <si>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</si>
  <si>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</si>
  <si>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</si>
  <si>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</si>
  <si>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</si>
  <si>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</si>
  <si>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</si>
  <si>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</si>
  <si>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</si>
  <si>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</si>
  <si>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</si>
  <si>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</si>
  <si>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</si>
  <si>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</si>
  <si>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</si>
  <si>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</si>
  <si>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</si>
  <si>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</si>
  <si>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</si>
  <si>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</si>
  <si>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</si>
  <si>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</si>
  <si>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</si>
  <si>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</si>
  <si>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</si>
  <si>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</si>
  <si>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</si>
  <si>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</si>
  <si>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</si>
  <si>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</si>
  <si>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</si>
  <si>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</si>
  <si>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</si>
  <si>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</si>
  <si>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</si>
  <si>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</si>
  <si>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</si>
  <si>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</si>
  <si>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</si>
  <si>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</si>
  <si>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</si>
  <si>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</si>
  <si>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</si>
  <si>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</si>
  <si>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</si>
  <si>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</si>
  <si>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</si>
  <si>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</si>
  <si>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</si>
  <si>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</si>
  <si>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</si>
  <si>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</si>
  <si>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</si>
  <si>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</si>
  <si>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</si>
  <si>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</si>
  <si>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</si>
  <si>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</si>
  <si>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</si>
  <si>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</si>
  <si>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</si>
  <si>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</si>
  <si>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</si>
  <si>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</si>
  <si>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</si>
  <si>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</si>
  <si>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</si>
  <si>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</si>
  <si>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</si>
  <si>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</si>
  <si>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</si>
  <si>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</si>
  <si>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</si>
  <si>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</si>
  <si>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</si>
  <si>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</si>
  <si>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</si>
  <si>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</si>
  <si>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</si>
  <si>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</si>
  <si>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</si>
  <si>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</si>
  <si>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</si>
  <si>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</si>
  <si>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</si>
  <si>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</si>
  <si>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</si>
  <si>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</si>
  <si>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</si>
  <si>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</si>
  <si>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</si>
  <si>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</si>
  <si>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</si>
  <si>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</si>
  <si>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</si>
  <si>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</si>
  <si>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</si>
  <si>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</si>
  <si>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</si>
  <si>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</si>
  <si>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</si>
  <si>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</si>
  <si>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</si>
  <si>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</si>
  <si>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</si>
  <si>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</si>
  <si>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</si>
  <si>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</si>
  <si>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</si>
  <si>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</si>
  <si>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</si>
  <si>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</si>
  <si>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</si>
  <si>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</si>
  <si>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</si>
  <si>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</si>
  <si>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</si>
  <si>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</si>
  <si>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</si>
  <si>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</si>
  <si>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</si>
  <si>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</si>
  <si>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</si>
  <si>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</si>
  <si>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</si>
  <si>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</si>
  <si>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</si>
  <si>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</si>
  <si>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</si>
  <si>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</si>
  <si>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</si>
  <si>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</si>
  <si>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</si>
  <si>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</si>
  <si>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</si>
  <si>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</si>
  <si>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</si>
  <si>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</si>
  <si>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</si>
  <si>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</si>
  <si>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</si>
  <si>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</si>
  <si>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</si>
  <si>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</si>
  <si>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</si>
  <si>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</si>
  <si>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</si>
  <si>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</si>
  <si>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</si>
  <si>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</si>
  <si>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</si>
  <si>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</si>
  <si>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</si>
  <si>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</si>
  <si>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</si>
  <si>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</si>
  <si>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</si>
  <si>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</si>
  <si>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</si>
  <si>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</si>
  <si>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</si>
  <si>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</si>
  <si>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</si>
  <si>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</si>
  <si>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</si>
  <si>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</si>
  <si>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</si>
  <si>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</si>
  <si>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</si>
  <si>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</si>
  <si>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</si>
  <si>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</si>
  <si>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</si>
  <si>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</si>
  <si>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</si>
  <si>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</si>
  <si>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</si>
  <si>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</si>
  <si>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</si>
  <si>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</si>
  <si>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</si>
  <si>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</si>
  <si>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</si>
  <si>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</si>
  <si>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</si>
  <si>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</si>
  <si>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</si>
  <si>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</si>
  <si>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</si>
  <si>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</si>
  <si>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</si>
  <si>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</si>
  <si>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</si>
  <si>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</si>
  <si>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</si>
  <si>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</si>
  <si>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</si>
  <si>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</si>
  <si>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</si>
  <si>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</si>
  <si>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</si>
  <si>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</si>
  <si>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</si>
  <si>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</si>
  <si>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</si>
  <si>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</si>
  <si>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</si>
  <si>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</si>
  <si>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</si>
  <si>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</si>
  <si>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</si>
  <si>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</si>
  <si>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</si>
  <si>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</si>
  <si>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</si>
  <si>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</si>
  <si>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</si>
  <si>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</si>
  <si>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</si>
  <si>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</si>
  <si>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</si>
  <si>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</si>
  <si>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</si>
  <si>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</si>
  <si>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</si>
  <si>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</si>
  <si>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</si>
  <si>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</si>
  <si>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</si>
  <si>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</si>
  <si>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</si>
  <si>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</si>
  <si>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</si>
  <si>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</si>
  <si>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</si>
  <si>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</si>
  <si>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</si>
  <si>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</si>
  <si>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</si>
  <si>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</si>
  <si>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</si>
  <si>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</si>
  <si>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</si>
  <si>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</si>
  <si>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</si>
  <si>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</si>
  <si>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</si>
  <si>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</si>
  <si>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</si>
  <si>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</si>
  <si>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</si>
  <si>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</si>
  <si>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</si>
  <si>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</si>
  <si>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</si>
  <si>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</si>
  <si>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</si>
  <si>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</si>
  <si>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</si>
  <si>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</si>
  <si>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</si>
  <si>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</si>
  <si>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</si>
  <si>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</si>
  <si>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</si>
  <si>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</si>
  <si>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</si>
  <si>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</si>
  <si>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</si>
  <si>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</si>
  <si>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</si>
  <si>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</si>
  <si>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</si>
  <si>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</si>
  <si>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</si>
  <si>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</si>
  <si>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</si>
  <si>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</si>
  <si>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</si>
  <si>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</si>
  <si>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</si>
  <si>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</si>
  <si>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</si>
  <si>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</si>
  <si>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</si>
  <si>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</si>
  <si>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</si>
  <si>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</si>
  <si>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</si>
  <si>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</si>
  <si>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</si>
  <si>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</si>
  <si>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</si>
  <si>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</si>
  <si>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</si>
  <si>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</si>
  <si>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</si>
  <si>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</si>
  <si>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</si>
  <si>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</si>
  <si>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</si>
  <si>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</si>
  <si>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</si>
  <si>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</si>
  <si>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</si>
  <si>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</si>
  <si>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</si>
  <si>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</si>
  <si>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</si>
  <si>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</si>
  <si>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</si>
  <si>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</si>
  <si>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</si>
  <si>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</si>
  <si>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</si>
  <si>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</si>
  <si>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</si>
  <si>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</si>
  <si>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</si>
  <si>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</si>
  <si>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</si>
  <si>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</si>
  <si>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</si>
  <si>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</si>
  <si>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</si>
  <si>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</si>
  <si>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</si>
  <si>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</si>
  <si>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</si>
  <si>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</si>
  <si>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</si>
  <si>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</si>
  <si>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</si>
  <si>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</si>
  <si>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</si>
  <si>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</si>
  <si>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</si>
  <si>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</si>
  <si>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</si>
  <si>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</si>
  <si>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</si>
  <si>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</si>
  <si>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</si>
  <si>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</si>
  <si>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</si>
  <si>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</si>
  <si>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</si>
  <si>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</si>
  <si>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</si>
  <si>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</si>
  <si>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</si>
  <si>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</si>
  <si>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</si>
  <si>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</si>
  <si>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</si>
  <si>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</si>
  <si>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</si>
  <si>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</si>
  <si>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</si>
  <si>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</si>
  <si>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</si>
  <si>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</si>
  <si>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</si>
  <si>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</si>
  <si>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</si>
  <si>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</si>
  <si>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</si>
  <si>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</si>
  <si>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</si>
  <si>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</si>
  <si>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</si>
  <si>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</si>
  <si>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</si>
  <si>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</si>
  <si>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</si>
  <si>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</si>
  <si>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</si>
  <si>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</si>
  <si>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</si>
  <si>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</si>
  <si>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</si>
  <si>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</si>
  <si>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</si>
  <si>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</si>
  <si>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</si>
  <si>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</si>
  <si>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</si>
  <si>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</si>
  <si>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</si>
  <si>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</si>
  <si>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</si>
  <si>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</si>
  <si>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</si>
  <si>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</si>
  <si>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</si>
  <si>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</si>
  <si>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</si>
  <si>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</si>
  <si>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</si>
  <si>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</si>
  <si>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</si>
  <si>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</si>
  <si>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</si>
  <si>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</si>
  <si>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</si>
  <si>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</si>
  <si>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</si>
  <si>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</si>
  <si>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</si>
  <si>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</si>
  <si>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</si>
  <si>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</si>
  <si>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</si>
  <si>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</si>
  <si>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</si>
  <si>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</si>
  <si>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</si>
  <si>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</si>
  <si>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</si>
  <si>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</si>
  <si>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</si>
  <si>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</si>
  <si>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</si>
  <si>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</si>
  <si>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</si>
  <si>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</si>
  <si>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</si>
  <si>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</si>
  <si>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</si>
  <si>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</si>
  <si>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</si>
  <si>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</si>
  <si>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</si>
  <si>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</si>
  <si>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</si>
  <si>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</si>
  <si>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</si>
  <si>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</si>
  <si>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</si>
  <si>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</si>
  <si>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</si>
  <si>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</si>
  <si>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</si>
  <si>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</si>
  <si>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</si>
  <si>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</si>
  <si>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</si>
  <si>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</si>
  <si>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</si>
  <si>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</si>
  <si>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</si>
  <si>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</si>
  <si>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</si>
  <si>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</si>
  <si>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</si>
  <si>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</si>
  <si>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</si>
  <si>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</si>
  <si>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</si>
  <si>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</si>
  <si>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</si>
  <si>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</si>
  <si>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</si>
  <si>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</si>
  <si>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</si>
  <si>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</si>
  <si>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</si>
  <si>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</si>
  <si>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</si>
  <si>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</si>
  <si>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</si>
  <si>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</si>
  <si>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</si>
  <si>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</si>
  <si>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</si>
  <si>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</si>
  <si>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</si>
  <si>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</si>
  <si>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</si>
  <si>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</si>
  <si>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</si>
  <si>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</si>
  <si>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</si>
  <si>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</si>
  <si>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</si>
  <si>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</si>
  <si>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</si>
  <si>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</si>
  <si>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</si>
  <si>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</si>
  <si>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</si>
  <si>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</si>
  <si>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</si>
  <si>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</si>
  <si>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</si>
  <si>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</si>
  <si>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</si>
  <si>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</si>
  <si>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</si>
  <si>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</si>
  <si>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</si>
  <si>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</si>
  <si>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</si>
  <si>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</si>
  <si>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</si>
  <si>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</si>
  <si>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</si>
  <si>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</si>
  <si>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</si>
  <si>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</si>
  <si>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</si>
  <si>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</si>
  <si>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</si>
  <si>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</si>
  <si>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</si>
  <si>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</si>
  <si>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</si>
  <si>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</si>
  <si>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</si>
  <si>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</si>
  <si>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</si>
  <si>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</si>
  <si>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</si>
  <si>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</si>
  <si>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</si>
  <si>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</si>
  <si>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</si>
  <si>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</si>
  <si>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</si>
  <si>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</si>
  <si>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</si>
  <si>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</si>
  <si>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</si>
  <si>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</si>
  <si>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</si>
  <si>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</si>
  <si>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</si>
  <si>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</si>
  <si>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</si>
  <si>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</si>
  <si>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</si>
  <si>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</si>
  <si>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</si>
  <si>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</si>
  <si>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</si>
  <si>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</si>
  <si>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</si>
  <si>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</si>
  <si>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</si>
  <si>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</si>
  <si>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</si>
  <si>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</si>
  <si>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</si>
  <si>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</si>
  <si>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</si>
  <si>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</si>
  <si>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</si>
  <si>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</si>
  <si>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</si>
  <si>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</si>
  <si>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</si>
  <si>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</si>
  <si>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</si>
  <si>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</si>
  <si>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</si>
  <si>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</si>
  <si>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</si>
  <si>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</si>
  <si>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</si>
  <si>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</si>
  <si>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</si>
  <si>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</si>
  <si>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</si>
  <si>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</si>
  <si>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</si>
  <si>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</si>
  <si>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</si>
  <si>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</si>
  <si>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</si>
  <si>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</si>
  <si>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</si>
  <si>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</si>
  <si>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</si>
  <si>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</si>
  <si>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</si>
  <si>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</si>
  <si>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</si>
  <si>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</si>
  <si>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</si>
  <si>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</si>
  <si>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</si>
  <si>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</si>
  <si>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</si>
  <si>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</si>
  <si>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</si>
  <si>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</si>
  <si>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</si>
  <si>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</si>
  <si>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</si>
  <si>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</si>
  <si>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</si>
  <si>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</si>
  <si>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</si>
  <si>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</si>
  <si>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</si>
  <si>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</si>
  <si>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</si>
  <si>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</si>
  <si>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</si>
  <si>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</si>
  <si>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</si>
  <si>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</si>
  <si>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</si>
  <si>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</si>
  <si>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</si>
  <si>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</si>
  <si>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</si>
  <si>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</si>
  <si>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</si>
  <si>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</si>
  <si>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</si>
  <si>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</si>
  <si>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</si>
  <si>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</si>
  <si>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</si>
  <si>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</si>
  <si>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</si>
  <si>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</si>
  <si>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</si>
  <si>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</si>
  <si>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</si>
  <si>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</si>
  <si>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</si>
  <si>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</si>
  <si>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</si>
  <si>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</si>
  <si>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</si>
  <si>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</si>
  <si>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</si>
  <si>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</si>
  <si>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</si>
  <si>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</si>
  <si>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</si>
  <si>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</si>
  <si>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</si>
  <si>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</si>
  <si>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</si>
  <si>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</si>
  <si>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</si>
  <si>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</si>
  <si>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</si>
  <si>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</si>
  <si>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</si>
  <si>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</si>
  <si>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</si>
  <si>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</si>
  <si>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</si>
  <si>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</si>
  <si>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</si>
  <si>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</si>
  <si>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</si>
  <si>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</si>
  <si>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</si>
  <si>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</si>
  <si>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</si>
  <si>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</si>
  <si>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</si>
  <si>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</si>
  <si>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</si>
  <si>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</si>
  <si>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</si>
  <si>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</si>
  <si>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</si>
  <si>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</si>
  <si>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</si>
  <si>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</si>
  <si>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</si>
  <si>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</si>
  <si>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</si>
  <si>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</si>
  <si>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</si>
  <si>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</si>
  <si>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</si>
  <si>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</si>
  <si>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</si>
  <si>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</si>
  <si>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</si>
  <si>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</si>
  <si>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</si>
  <si>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</si>
  <si>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</si>
  <si>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</si>
  <si>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</si>
  <si>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</si>
  <si>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</si>
  <si>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</si>
  <si>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</si>
  <si>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</si>
  <si>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</si>
  <si>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</si>
  <si>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</si>
  <si>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</si>
  <si>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</si>
  <si>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</si>
  <si>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</si>
  <si>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</si>
  <si>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</si>
  <si>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</si>
  <si>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</si>
  <si>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</si>
  <si>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</si>
  <si>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</si>
  <si>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</si>
  <si>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</si>
  <si>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</si>
  <si>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</si>
  <si>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</si>
  <si>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</si>
  <si>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</si>
  <si>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</si>
  <si>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</si>
  <si>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</si>
  <si>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</si>
  <si>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</si>
  <si>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</si>
  <si>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</si>
  <si>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</si>
  <si>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</si>
  <si>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</si>
  <si>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</si>
  <si>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</si>
  <si>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</si>
  <si>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</si>
  <si>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</si>
  <si>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</si>
  <si>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</si>
  <si>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</si>
  <si>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</si>
  <si>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</si>
  <si>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</si>
  <si>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</si>
  <si>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</si>
  <si>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</si>
  <si>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</si>
  <si>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</si>
  <si>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</si>
  <si>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</si>
  <si>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</si>
  <si>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</si>
  <si>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</si>
  <si>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</si>
  <si>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</si>
  <si>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</si>
  <si>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</si>
  <si>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</si>
  <si>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</si>
  <si>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</si>
  <si>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</si>
  <si>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</si>
  <si>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</si>
  <si>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</si>
  <si>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</si>
  <si>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</si>
  <si>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</si>
  <si>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</si>
  <si>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</si>
  <si>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</si>
  <si>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</si>
  <si>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</si>
  <si>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</si>
  <si>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</si>
  <si>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</si>
  <si>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</si>
  <si>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</si>
  <si>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</si>
  <si>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</si>
  <si>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</si>
  <si>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</si>
  <si>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</si>
  <si>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</si>
  <si>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</si>
  <si>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</si>
  <si>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</si>
  <si>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</si>
  <si>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</si>
  <si>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</si>
  <si>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</si>
  <si>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</si>
  <si>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</si>
  <si>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</si>
  <si>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</si>
  <si>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</si>
  <si>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</si>
  <si>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</si>
  <si>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</si>
  <si>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</si>
  <si>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</si>
  <si>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</si>
  <si>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</si>
  <si>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</si>
  <si>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</si>
  <si>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</si>
  <si>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</si>
  <si>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</si>
  <si>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</si>
  <si>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</si>
  <si>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</si>
  <si>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</si>
  <si>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</si>
  <si>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</si>
  <si>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</si>
  <si>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</si>
  <si>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</si>
  <si>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</si>
  <si>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</si>
  <si>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</si>
  <si>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</si>
  <si>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</si>
  <si>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</si>
  <si>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</si>
  <si>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</si>
  <si>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</si>
  <si>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</si>
  <si>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</si>
  <si>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</si>
  <si>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</si>
  <si>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</si>
  <si>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</si>
  <si>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</si>
  <si>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</si>
  <si>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</si>
  <si>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</si>
  <si>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</si>
  <si>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</si>
  <si>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</si>
  <si>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</si>
  <si>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</si>
  <si>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</si>
  <si>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</si>
  <si>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</si>
  <si>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</si>
  <si>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</si>
  <si>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</si>
  <si>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</si>
  <si>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</si>
  <si>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</si>
  <si>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</si>
  <si>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</si>
  <si>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</si>
  <si>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</si>
  <si>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</si>
  <si>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</si>
  <si>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</si>
  <si>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</si>
  <si>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</si>
  <si>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</si>
  <si>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</si>
  <si>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</si>
  <si>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</si>
  <si>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</si>
  <si>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</si>
  <si>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</si>
  <si>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</si>
  <si>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</si>
  <si>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</si>
  <si>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</si>
  <si>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</si>
  <si>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</si>
  <si>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</si>
  <si>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</si>
  <si>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</si>
  <si>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</si>
  <si>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</si>
  <si>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</si>
  <si>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</si>
  <si>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</si>
  <si>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</si>
  <si>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</si>
  <si>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</si>
  <si>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</si>
  <si>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</si>
  <si>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</si>
  <si>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</si>
  <si>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</si>
  <si>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</si>
  <si>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</si>
  <si>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</si>
  <si>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</si>
  <si>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</si>
  <si>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</si>
  <si>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</si>
  <si>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</si>
  <si>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</si>
  <si>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</si>
  <si>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</si>
  <si>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</si>
  <si>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</si>
  <si>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</si>
  <si>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</si>
  <si>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</si>
  <si>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</si>
  <si>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</si>
  <si>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</si>
  <si>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</si>
  <si>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</si>
  <si>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</si>
  <si>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</si>
  <si>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</si>
  <si>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</si>
  <si>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</si>
  <si>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</si>
  <si>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</si>
  <si>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</si>
  <si>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</si>
  <si>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</si>
  <si>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</si>
  <si>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</si>
  <si>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</si>
  <si>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</si>
  <si>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</si>
  <si>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</si>
  <si>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</si>
  <si>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</si>
  <si>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</si>
  <si>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</si>
  <si>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</si>
  <si>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</si>
  <si>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</si>
  <si>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</si>
  <si>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</si>
  <si>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</si>
  <si>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</si>
  <si>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</si>
  <si>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</si>
  <si>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</si>
  <si>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</si>
  <si>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</si>
  <si>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</si>
  <si>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</si>
  <si>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</si>
  <si>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</si>
  <si>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</si>
  <si>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</si>
  <si>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</si>
  <si>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</si>
  <si>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</si>
  <si>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</si>
  <si>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</si>
  <si>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</si>
  <si>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</si>
  <si>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</si>
  <si>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</si>
  <si>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</si>
  <si>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</si>
  <si>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</si>
  <si>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</si>
  <si>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</si>
  <si>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</si>
  <si>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</si>
  <si>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</si>
  <si>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</si>
  <si>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</si>
  <si>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</si>
  <si>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</si>
  <si>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</si>
  <si>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</si>
  <si>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</si>
  <si>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</si>
  <si>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</si>
  <si>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</si>
  <si>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</si>
  <si>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</si>
  <si>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</si>
  <si>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</si>
  <si>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</si>
  <si>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</si>
  <si>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</si>
  <si>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</si>
  <si>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</si>
  <si>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</si>
  <si>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</si>
  <si>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</si>
  <si>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</si>
  <si>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</si>
  <si>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</si>
  <si>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</si>
  <si>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</si>
  <si>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</si>
  <si>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</si>
  <si>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</si>
  <si>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</si>
  <si>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</si>
  <si>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</si>
  <si>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</si>
  <si>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</si>
  <si>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</si>
  <si>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</si>
  <si>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</si>
  <si>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</si>
  <si>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</si>
  <si>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</si>
  <si>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</si>
  <si>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</si>
  <si>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</si>
  <si>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</si>
  <si>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</si>
  <si>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</si>
  <si>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</si>
  <si>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</si>
  <si>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</si>
  <si>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</si>
  <si>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</si>
  <si>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</si>
  <si>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</si>
  <si>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</si>
  <si>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</si>
  <si>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</si>
  <si>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</si>
  <si>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</si>
  <si>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</si>
  <si>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</si>
  <si>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</si>
  <si>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</si>
  <si>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</si>
  <si>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</si>
  <si>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</si>
  <si>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</si>
  <si>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</si>
  <si>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</si>
  <si>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</si>
  <si>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</si>
  <si>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</si>
  <si>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</si>
  <si>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</si>
  <si>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</si>
  <si>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</si>
  <si>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</si>
  <si>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</si>
  <si>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</si>
  <si>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</si>
  <si>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</si>
  <si>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</si>
  <si>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</si>
  <si>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</si>
  <si>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</si>
  <si>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</si>
  <si>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</si>
  <si>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</si>
  <si>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</si>
  <si>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</si>
  <si>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</si>
  <si>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</si>
  <si>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</si>
  <si>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</si>
  <si>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</si>
  <si>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</si>
  <si>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</si>
  <si>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</si>
  <si>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</si>
  <si>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</si>
  <si>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</si>
  <si>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</si>
  <si>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</si>
  <si>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</si>
  <si>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</si>
  <si>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</si>
  <si>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</si>
  <si>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</si>
  <si>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</si>
  <si>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</si>
  <si>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</si>
  <si>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</si>
  <si>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</si>
  <si>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</si>
  <si>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</si>
  <si>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</si>
  <si>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</si>
  <si>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</si>
  <si>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</si>
  <si>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</si>
  <si>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</si>
  <si>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</si>
  <si>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</si>
  <si>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</si>
  <si>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</si>
  <si>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</si>
  <si>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</si>
  <si>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</si>
  <si>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</si>
  <si>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</si>
  <si>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</si>
  <si>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</si>
  <si>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</si>
  <si>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</si>
  <si>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</si>
  <si>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</si>
  <si>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</si>
  <si>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</si>
  <si>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</si>
  <si>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</si>
  <si>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</si>
  <si>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</si>
  <si>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</si>
  <si>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</si>
  <si>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</si>
  <si>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</si>
  <si>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</si>
  <si>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</si>
  <si>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</si>
  <si>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</si>
  <si>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</si>
  <si>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</si>
  <si>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</si>
  <si>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</si>
  <si>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</si>
  <si>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</si>
  <si>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</si>
  <si>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</si>
  <si>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</si>
  <si>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</si>
  <si>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</si>
  <si>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</si>
  <si>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</si>
  <si>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</si>
  <si>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</si>
  <si>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</si>
  <si>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</si>
  <si>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</si>
  <si>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</si>
  <si>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</si>
  <si>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</si>
  <si>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</si>
  <si>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</si>
  <si>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</si>
  <si>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</si>
  <si>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</si>
  <si>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</si>
  <si>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</si>
  <si>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</si>
  <si>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</si>
  <si>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</si>
  <si>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</si>
  <si>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</si>
  <si>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</si>
  <si>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</si>
  <si>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</si>
  <si>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</si>
  <si>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</si>
  <si>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</si>
  <si>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</si>
  <si>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</si>
  <si>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</si>
  <si>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</si>
  <si>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</si>
  <si>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</si>
  <si>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</si>
  <si>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</si>
  <si>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</si>
  <si>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</si>
  <si>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</si>
  <si>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</si>
  <si>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</si>
  <si>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</si>
  <si>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</si>
  <si>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</si>
  <si>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</si>
  <si>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</si>
  <si>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</si>
  <si>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</si>
  <si>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</si>
  <si>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</si>
  <si>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</si>
  <si>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</si>
  <si>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</si>
  <si>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</si>
  <si>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</si>
  <si>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</si>
  <si>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</si>
  <si>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</si>
  <si>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</si>
  <si>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</si>
  <si>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</si>
  <si>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</si>
  <si>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</si>
  <si>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</si>
  <si>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</si>
  <si>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</si>
  <si>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</si>
  <si>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</si>
  <si>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</si>
  <si>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</si>
  <si>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</si>
  <si>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</si>
  <si>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</si>
  <si>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</si>
  <si>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</si>
  <si>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</si>
  <si>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</si>
  <si>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</si>
  <si>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</si>
  <si>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</si>
  <si>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</si>
  <si>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</si>
  <si>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</si>
  <si>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</si>
  <si>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</si>
  <si>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</si>
  <si>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</si>
  <si>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</si>
  <si>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</si>
  <si>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</si>
  <si>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</si>
  <si>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</si>
  <si>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</si>
  <si>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</si>
  <si>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</si>
  <si>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</si>
  <si>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</si>
  <si>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</si>
  <si>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</si>
  <si>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</si>
  <si>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</si>
  <si>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</si>
  <si>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</si>
  <si>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</si>
  <si>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</si>
  <si>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</si>
  <si>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</si>
  <si>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</si>
  <si>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</si>
  <si>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</si>
  <si>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</si>
  <si>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</si>
  <si>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</si>
  <si>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</si>
  <si>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</si>
  <si>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</si>
  <si>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</si>
  <si>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</si>
  <si>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</si>
  <si>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</si>
  <si>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</si>
  <si>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</si>
  <si>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</si>
  <si>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</si>
  <si>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</si>
  <si>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</si>
  <si>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</si>
  <si>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</si>
  <si>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</si>
  <si>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</si>
  <si>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</si>
  <si>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</si>
  <si>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</si>
  <si>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</si>
  <si>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</si>
  <si>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</si>
  <si>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</si>
  <si>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</si>
  <si>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</si>
  <si>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</si>
  <si>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</si>
  <si>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</si>
  <si>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</si>
  <si>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</si>
  <si>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</si>
  <si>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</si>
  <si>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</si>
  <si>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</si>
  <si>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</si>
  <si>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</si>
  <si>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</si>
  <si>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</si>
  <si>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</si>
  <si>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</si>
  <si>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</si>
  <si>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</si>
  <si>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</si>
  <si>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</si>
  <si>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</si>
  <si>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</si>
  <si>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</si>
  <si>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</si>
  <si>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</si>
  <si>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</si>
  <si>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</si>
  <si>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</si>
  <si>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</si>
  <si>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</si>
  <si>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</si>
  <si>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</si>
  <si>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</si>
  <si>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</si>
  <si>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</si>
  <si>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</si>
  <si>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</si>
  <si>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</si>
  <si>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</si>
  <si>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</si>
  <si>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</si>
  <si>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</si>
  <si>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</si>
  <si>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</si>
  <si>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</si>
  <si>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</si>
  <si>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</si>
  <si>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</si>
  <si>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</si>
  <si>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</si>
  <si>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</si>
  <si>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</si>
  <si>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</si>
  <si>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</si>
  <si>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</si>
  <si>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</si>
  <si>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</si>
  <si>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</si>
  <si>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</si>
  <si>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</si>
  <si>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</si>
  <si>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</si>
  <si>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</si>
  <si>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</si>
  <si>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</si>
  <si>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</si>
  <si>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</si>
  <si>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</si>
  <si>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</si>
  <si>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</si>
  <si>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</si>
  <si>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</si>
  <si>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</si>
  <si>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</si>
  <si>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</si>
  <si>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</si>
  <si>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</si>
  <si>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</si>
  <si>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</si>
  <si>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</si>
  <si>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</si>
  <si>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</si>
  <si>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</si>
  <si>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</si>
  <si>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</si>
  <si>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</si>
  <si>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</si>
  <si>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</si>
  <si>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</si>
  <si>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</si>
  <si>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</si>
  <si>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</si>
  <si>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</si>
  <si>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</si>
  <si>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</si>
  <si>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</si>
  <si>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</si>
  <si>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</si>
  <si>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</si>
  <si>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</si>
  <si>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</si>
  <si>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</si>
  <si>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</si>
  <si>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</si>
  <si>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</si>
  <si>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</si>
  <si>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</si>
  <si>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</si>
  <si>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</si>
  <si>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</si>
  <si>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</si>
  <si>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</si>
  <si>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</si>
  <si>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</si>
  <si>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</si>
  <si>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</si>
  <si>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</si>
  <si>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</si>
  <si>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</si>
  <si>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</si>
  <si>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</si>
  <si>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</si>
  <si>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</si>
  <si>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</si>
  <si>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</si>
  <si>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</si>
  <si>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</si>
  <si>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</si>
  <si>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</si>
  <si>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</si>
  <si>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</si>
  <si>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</si>
  <si>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</si>
  <si>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</si>
  <si>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</si>
  <si>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</si>
  <si>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</si>
  <si>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</si>
  <si>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</si>
  <si>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</si>
  <si>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</si>
  <si>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</si>
  <si>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</si>
  <si>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</si>
  <si>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</si>
  <si>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</si>
  <si>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</si>
  <si>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</si>
  <si>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</si>
  <si>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</si>
  <si>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</si>
  <si>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</si>
  <si>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</si>
  <si>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</si>
  <si>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</si>
  <si>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</si>
  <si>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</si>
  <si>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</si>
  <si>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</si>
  <si>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</si>
  <si>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</si>
  <si>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</si>
  <si>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</si>
  <si>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</si>
  <si>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</si>
  <si>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</si>
  <si>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</si>
  <si>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</si>
  <si>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</si>
  <si>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</si>
  <si>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</si>
  <si>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</si>
  <si>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</si>
  <si>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</si>
  <si>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</si>
  <si>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</si>
  <si>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</si>
  <si>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</si>
  <si>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</si>
  <si>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</si>
  <si>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</si>
  <si>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</si>
  <si>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</si>
  <si>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</si>
  <si>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</si>
  <si>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</si>
  <si>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</si>
  <si>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</si>
  <si>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</si>
  <si>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</si>
  <si>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</si>
  <si>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</si>
  <si>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</si>
  <si>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</si>
  <si>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</si>
  <si>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</si>
  <si>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</si>
  <si>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</si>
  <si>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</si>
  <si>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</si>
  <si>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</si>
  <si>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</si>
  <si>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</si>
  <si>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</si>
  <si>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</si>
  <si>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</si>
  <si>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</si>
  <si>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</si>
  <si>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</si>
  <si>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</si>
  <si>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</si>
  <si>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</si>
  <si>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</si>
  <si>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</si>
  <si>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</si>
  <si>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</si>
  <si>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</si>
  <si>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</si>
  <si>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</si>
  <si>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</si>
  <si>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</si>
  <si>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</si>
  <si>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</si>
  <si>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</si>
  <si>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</si>
  <si>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</si>
  <si>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</si>
  <si>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</si>
  <si>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</si>
  <si>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</si>
  <si>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</si>
  <si>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</si>
  <si>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</si>
  <si>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</si>
  <si>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</si>
  <si>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</si>
  <si>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</si>
  <si>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</si>
  <si>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</si>
  <si>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</si>
  <si>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</si>
  <si>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</si>
  <si>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</si>
  <si>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</si>
  <si>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</si>
  <si>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</si>
  <si>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</si>
  <si>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</si>
  <si>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</si>
  <si>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</si>
  <si>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</si>
  <si>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</si>
  <si>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</si>
  <si>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</si>
  <si>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</si>
  <si>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</si>
  <si>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</si>
  <si>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</si>
  <si>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</si>
  <si>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</si>
  <si>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</si>
  <si>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</si>
  <si>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</si>
  <si>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</si>
  <si>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</si>
  <si>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</si>
  <si>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</si>
  <si>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</si>
  <si>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</si>
  <si>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</si>
  <si>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</si>
  <si>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</si>
  <si>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</si>
  <si>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</si>
  <si>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</si>
  <si>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</si>
  <si>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</si>
  <si>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</si>
  <si>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</si>
  <si>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</si>
  <si>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</si>
  <si>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</si>
  <si>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</si>
  <si>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</si>
  <si>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</si>
  <si>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</si>
  <si>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</si>
  <si>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</si>
  <si>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</si>
  <si>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</si>
  <si>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</si>
  <si>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</si>
  <si>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</si>
  <si>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</si>
  <si>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</si>
  <si>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</si>
  <si>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</si>
  <si>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</si>
  <si>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</si>
  <si>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</si>
  <si>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</si>
  <si>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</si>
  <si>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</si>
  <si>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</si>
  <si>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</si>
  <si>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</si>
  <si>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</si>
  <si>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</si>
  <si>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</si>
  <si>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</si>
  <si>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</si>
  <si>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</si>
  <si>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</si>
  <si>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</si>
  <si>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</si>
  <si>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</si>
  <si>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</si>
  <si>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</si>
  <si>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</si>
  <si>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</si>
  <si>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</si>
  <si>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</si>
  <si>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</si>
  <si>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</si>
  <si>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</si>
  <si>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</si>
  <si>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</si>
  <si>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</si>
  <si>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</si>
  <si>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</si>
  <si>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</si>
  <si>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</si>
  <si>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</si>
  <si>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</si>
  <si>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</si>
  <si>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</si>
  <si>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</si>
  <si>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</si>
  <si>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</si>
  <si>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</si>
  <si>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</si>
  <si>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</si>
  <si>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</si>
  <si>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</si>
  <si>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</si>
  <si>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</si>
  <si>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</si>
  <si>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</si>
  <si>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</si>
  <si>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</si>
  <si>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</si>
  <si>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</si>
  <si>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</si>
  <si>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</si>
  <si>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</si>
  <si>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</si>
  <si>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</si>
  <si>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</si>
  <si>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</si>
  <si>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</si>
  <si>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</si>
  <si>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</si>
  <si>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</si>
  <si>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</si>
  <si>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</si>
  <si>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</si>
  <si>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</si>
  <si>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</si>
  <si>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</si>
  <si>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</si>
  <si>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</si>
  <si>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</si>
  <si>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</si>
  <si>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</si>
  <si>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</si>
  <si>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</si>
  <si>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</si>
  <si>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</si>
  <si>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</si>
  <si>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</si>
  <si>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</si>
  <si>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</si>
  <si>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</si>
  <si>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</si>
  <si>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</si>
  <si>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</si>
  <si>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</si>
  <si>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</si>
  <si>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</si>
  <si>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</si>
  <si>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</si>
  <si>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</si>
  <si>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</si>
  <si>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</si>
  <si>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</si>
  <si>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</si>
  <si>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</si>
  <si>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</si>
  <si>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</si>
  <si>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</si>
  <si>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</si>
  <si>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</si>
  <si>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</si>
  <si>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</si>
  <si>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</si>
  <si>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</si>
  <si>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</si>
  <si>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</si>
  <si>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</si>
  <si>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</si>
  <si>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</si>
  <si>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</si>
  <si>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</si>
  <si>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</si>
  <si>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</si>
  <si>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</si>
  <si>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</si>
  <si>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</si>
  <si>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</si>
  <si>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</si>
  <si>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</si>
  <si>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</si>
  <si>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</si>
  <si>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</si>
  <si>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</si>
  <si>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</si>
  <si>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</si>
  <si>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</si>
  <si>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</si>
  <si>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</si>
  <si>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</si>
  <si>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</si>
  <si>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</si>
  <si>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</si>
  <si>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</si>
  <si>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</si>
  <si>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</si>
  <si>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</si>
  <si>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</si>
  <si>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</si>
  <si>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</si>
  <si>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</si>
  <si>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</si>
  <si>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</si>
  <si>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</si>
  <si>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</si>
  <si>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</si>
  <si>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</si>
  <si>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</si>
  <si>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</si>
  <si>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</si>
  <si>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</si>
  <si>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</si>
  <si>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</si>
  <si>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</si>
  <si>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</si>
  <si>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</si>
  <si>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</si>
  <si>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</si>
  <si>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</si>
  <si>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</si>
  <si>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</si>
  <si>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</si>
  <si>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</si>
  <si>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</si>
  <si>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</si>
  <si>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</si>
  <si>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</si>
  <si>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</si>
  <si>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</si>
  <si>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</si>
  <si>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</si>
  <si>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</si>
  <si>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</si>
  <si>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</si>
  <si>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</si>
  <si>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</si>
  <si>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</si>
  <si>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</si>
  <si>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</si>
  <si>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</si>
  <si>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</si>
  <si>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</si>
  <si>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</si>
  <si>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</si>
  <si>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</si>
  <si>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</si>
  <si>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</si>
  <si>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</si>
  <si>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</si>
  <si>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</si>
  <si>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</si>
  <si>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</si>
  <si>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</si>
  <si>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</si>
  <si>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</si>
  <si>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</si>
  <si>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</si>
  <si>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</si>
  <si>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</si>
  <si>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</si>
  <si>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</si>
  <si>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</si>
  <si>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</si>
  <si>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</si>
  <si>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</si>
  <si>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</si>
  <si>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</si>
  <si>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</si>
  <si>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</si>
  <si>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</si>
  <si>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</si>
  <si>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</si>
  <si>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</si>
  <si>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</si>
  <si>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</si>
  <si>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</si>
  <si>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</si>
  <si>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</si>
  <si>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</si>
  <si>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</si>
  <si>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</si>
  <si>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</si>
  <si>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</si>
  <si>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</si>
  <si>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</si>
  <si>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</si>
  <si>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</si>
  <si>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</si>
  <si>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</si>
  <si>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</si>
  <si>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</si>
  <si>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</si>
  <si>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</si>
  <si>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</si>
  <si>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</si>
  <si>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</si>
  <si>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</si>
  <si>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</si>
  <si>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</si>
  <si>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</si>
  <si>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</si>
  <si>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</si>
  <si>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</si>
  <si>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</si>
  <si>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</si>
  <si>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</si>
  <si>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</si>
  <si>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</si>
  <si>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</si>
  <si>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</si>
  <si>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</si>
  <si>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</si>
  <si>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</si>
  <si>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</si>
  <si>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</si>
  <si>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</si>
  <si>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</si>
  <si>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</si>
  <si>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</si>
  <si>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</si>
  <si>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</si>
  <si>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</si>
  <si>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</si>
  <si>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</si>
  <si>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</si>
  <si>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</si>
  <si>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</si>
  <si>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</si>
  <si>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</si>
  <si>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</si>
  <si>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</si>
  <si>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</si>
  <si>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</si>
  <si>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</si>
  <si>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</si>
  <si>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</si>
  <si>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</si>
  <si>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</si>
  <si>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</si>
  <si>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</si>
  <si>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</si>
  <si>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</si>
  <si>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</si>
  <si>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</si>
  <si>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</si>
  <si>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</si>
  <si>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</si>
  <si>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</si>
  <si>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</si>
  <si>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</si>
  <si>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</si>
  <si>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</si>
  <si>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</si>
  <si>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</si>
  <si>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</si>
  <si>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</si>
  <si>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</si>
  <si>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</si>
  <si>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</si>
  <si>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</si>
  <si>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</si>
  <si>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</si>
  <si>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</si>
  <si>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</si>
  <si>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</si>
  <si>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</si>
  <si>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</si>
  <si>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</si>
  <si>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</si>
  <si>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</si>
  <si>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</si>
  <si>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</si>
  <si>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</si>
  <si>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</si>
  <si>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</si>
  <si>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</si>
  <si>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</si>
  <si>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</si>
  <si>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</si>
  <si>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</si>
  <si>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</si>
  <si>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</si>
  <si>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</si>
  <si>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</si>
  <si>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</si>
  <si>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</si>
  <si>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</si>
  <si>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</si>
  <si>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</si>
  <si>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</si>
  <si>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</si>
  <si>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</si>
  <si>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</si>
  <si>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</si>
  <si>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</si>
  <si>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</si>
  <si>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</si>
  <si>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</si>
  <si>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</si>
  <si>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</si>
  <si>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</si>
  <si>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</si>
  <si>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</si>
  <si>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</si>
  <si>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</si>
  <si>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</si>
  <si>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</si>
  <si>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</si>
  <si>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</si>
  <si>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</si>
  <si>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</si>
  <si>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</si>
  <si>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</si>
  <si>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</si>
  <si>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</si>
  <si>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</si>
  <si>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</si>
  <si>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</si>
  <si>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</si>
  <si>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</si>
  <si>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</si>
  <si>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</si>
  <si>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</si>
  <si>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</si>
  <si>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</si>
  <si>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</si>
  <si>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</si>
  <si>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</si>
  <si>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</si>
  <si>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</si>
  <si>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</si>
  <si>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</si>
  <si>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</si>
  <si>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</si>
  <si>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</si>
  <si>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</si>
  <si>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</si>
  <si>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</si>
  <si>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</si>
  <si>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</si>
  <si>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</si>
  <si>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</si>
  <si>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</si>
  <si>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</si>
  <si>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</si>
  <si>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</si>
  <si>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</si>
  <si>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</si>
  <si>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</si>
  <si>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</si>
  <si>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</si>
  <si>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</si>
  <si>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</si>
  <si>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</si>
  <si>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</si>
  <si>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</si>
  <si>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</si>
  <si>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</si>
  <si>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</si>
  <si>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</si>
  <si>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</si>
  <si>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</si>
  <si>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</si>
  <si>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</si>
  <si>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</si>
  <si>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</si>
  <si>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</si>
  <si>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</si>
  <si>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</si>
  <si>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</si>
  <si>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</si>
  <si>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</si>
  <si>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</si>
  <si>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</si>
  <si>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</si>
  <si>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</si>
  <si>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</si>
  <si>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</si>
  <si>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</si>
  <si>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</si>
  <si>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</si>
  <si>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</si>
  <si>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</si>
  <si>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</si>
  <si>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</si>
  <si>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</si>
  <si>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</si>
  <si>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</si>
  <si>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</si>
  <si>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</si>
  <si>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</si>
  <si>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</si>
  <si>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</si>
  <si>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</si>
  <si>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</si>
  <si>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</si>
  <si>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</si>
  <si>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</si>
  <si>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</si>
  <si>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</si>
  <si>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</si>
  <si>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</si>
  <si>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</si>
  <si>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</si>
  <si>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</si>
  <si>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</si>
  <si>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</si>
  <si>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</si>
  <si>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</si>
  <si>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</si>
  <si>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</si>
  <si>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</si>
  <si>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</si>
  <si>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</si>
  <si>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</si>
  <si>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</si>
  <si>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</si>
  <si>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</si>
  <si>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</si>
  <si>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</si>
  <si>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 to 34999</t>
  </si>
  <si>
    <t>35000 to 39999</t>
  </si>
  <si>
    <t>40000 to 44999</t>
  </si>
  <si>
    <t>45000 to 49999</t>
  </si>
  <si>
    <t>Greater than or equal to 50000</t>
  </si>
  <si>
    <t>Mean of backers</t>
  </si>
  <si>
    <t>Median of backers</t>
  </si>
  <si>
    <t>Minimum number og backers</t>
  </si>
  <si>
    <t>Maximum number of backers</t>
  </si>
  <si>
    <t>Variance of number of backers</t>
  </si>
  <si>
    <t>Standard deviation of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</si>
</sst>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10" fontId="1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6-4990-93D8-0225484033D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6-4990-93D8-0225484033D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6-4990-93D8-0225484033D5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6-4990-93D8-02254840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815935"/>
        <c:axId val="476975519"/>
      </c:barChart>
      <c:catAx>
        <c:axId val="21008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75519"/>
        <c:crosses val="autoZero"/>
        <c:auto val="1"/>
        <c:lblAlgn val="ctr"/>
        <c:lblOffset val="100"/>
        <c:noMultiLvlLbl val="0"/>
      </c:catAx>
      <c:valAx>
        <c:axId val="476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8-44BC-B9A0-643214125BE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8-44BC-B9A0-643214125BE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8-44BC-B9A0-643214125BE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8-44BC-B9A0-643214125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938847"/>
        <c:axId val="468866175"/>
      </c:barChart>
      <c:catAx>
        <c:axId val="93993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6175"/>
        <c:crosses val="autoZero"/>
        <c:auto val="1"/>
        <c:lblAlgn val="ctr"/>
        <c:lblOffset val="100"/>
        <c:noMultiLvlLbl val="0"/>
      </c:catAx>
      <c:valAx>
        <c:axId val="4688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3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2-45BD-8AC2-FE0D73C18262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9-4A7A-BA13-4FDDECA716D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9-4A7A-BA13-4FDDECA7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988831"/>
        <c:axId val="1848428751"/>
      </c:lineChart>
      <c:catAx>
        <c:axId val="151698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428751"/>
        <c:crosses val="autoZero"/>
        <c:auto val="1"/>
        <c:lblAlgn val="ctr"/>
        <c:lblOffset val="100"/>
        <c:noMultiLvlLbl val="0"/>
      </c:catAx>
      <c:valAx>
        <c:axId val="184842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98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6-4DBE-BD8F-553B515B55FC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6-4DBE-BD8F-553B515B55FC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6-4DBE-BD8F-553B515B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315471"/>
        <c:axId val="1040585903"/>
      </c:lineChart>
      <c:catAx>
        <c:axId val="19213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85903"/>
        <c:crosses val="autoZero"/>
        <c:auto val="1"/>
        <c:lblAlgn val="ctr"/>
        <c:lblOffset val="100"/>
        <c:noMultiLvlLbl val="0"/>
      </c:catAx>
      <c:valAx>
        <c:axId val="104058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1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174307</xdr:colOff>
      <xdr:row>2</xdr:row>
      <xdr:rowOff>86677</xdr:rowOff>
    </xdr:from>
    <xdr:to>
      <xdr:col>14</xdr:col>
      <xdr:colOff>381000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25957-355A-C40B-161D-1FA3C7857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</xdr:colOff>
      <xdr:row>3</xdr:row>
      <xdr:rowOff>16190</xdr:rowOff>
    </xdr:from>
    <xdr:to>
      <xdr:col>17</xdr:col>
      <xdr:colOff>0</xdr:colOff>
      <xdr:row>26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A3C47-1E89-5F2D-D9C3-13979BB45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349567</xdr:colOff>
      <xdr:row>2</xdr:row>
      <xdr:rowOff>193357</xdr:rowOff>
    </xdr:from>
    <xdr:to>
      <xdr:col>15</xdr:col>
      <xdr:colOff>129540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CD8E2-635D-44CE-B31D-93F4958D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13</xdr:row>
      <xdr:rowOff>134302</xdr:rowOff>
    </xdr:from>
    <xdr:to>
      <xdr:col>7</xdr:col>
      <xdr:colOff>1421129</xdr:colOff>
      <xdr:row>32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CBACF-B330-B94F-A34E-48CCC6A45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ony rodriguez" refreshedDate="45201.724971759257" createdVersion="8" refreshedVersion="8" minRefreshableVersion="3" recordCount="1000" xr:uid="{00000000-000A-0000-FFFF-FFFF0700000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5"/>
  <sheetViews>
    <sheetView workbookViewId="0">
      <selection activeCell="P10" sqref="P10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9" t="s">
        <v>6</v>
      </c>
      <c r="B2" t="s">
        <v>2069</v>
      </c>
    </row>
    <row r="4" spans="1:6" x14ac:dyDescent="0.3">
      <c r="A4" s="9" t="s">
        <v>2068</v>
      </c>
      <c r="B4" s="9" t="s">
        <v>2070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2040</v>
      </c>
      <c r="B6" s="16">
        <v>11</v>
      </c>
      <c r="C6" s="16">
        <v>60</v>
      </c>
      <c r="D6" s="16">
        <v>5</v>
      </c>
      <c r="E6" s="16">
        <v>102</v>
      </c>
      <c r="F6" s="16">
        <v>178</v>
      </c>
    </row>
    <row r="7" spans="1:6" x14ac:dyDescent="0.3">
      <c r="A7" s="10" t="s">
        <v>2032</v>
      </c>
      <c r="B7" s="16">
        <v>4</v>
      </c>
      <c r="C7" s="16">
        <v>20</v>
      </c>
      <c r="D7" s="16"/>
      <c r="E7" s="16">
        <v>22</v>
      </c>
      <c r="F7" s="16">
        <v>46</v>
      </c>
    </row>
    <row r="8" spans="1:6" x14ac:dyDescent="0.3">
      <c r="A8" s="10" t="s">
        <v>2049</v>
      </c>
      <c r="B8" s="16">
        <v>1</v>
      </c>
      <c r="C8" s="16">
        <v>23</v>
      </c>
      <c r="D8" s="16">
        <v>3</v>
      </c>
      <c r="E8" s="16">
        <v>21</v>
      </c>
      <c r="F8" s="16">
        <v>48</v>
      </c>
    </row>
    <row r="9" spans="1:6" x14ac:dyDescent="0.3">
      <c r="A9" s="10" t="s">
        <v>2063</v>
      </c>
      <c r="B9" s="16"/>
      <c r="C9" s="16"/>
      <c r="D9" s="16"/>
      <c r="E9" s="16">
        <v>4</v>
      </c>
      <c r="F9" s="16">
        <v>4</v>
      </c>
    </row>
    <row r="10" spans="1:6" x14ac:dyDescent="0.3">
      <c r="A10" s="10" t="s">
        <v>2034</v>
      </c>
      <c r="B10" s="16">
        <v>10</v>
      </c>
      <c r="C10" s="16">
        <v>66</v>
      </c>
      <c r="D10" s="16"/>
      <c r="E10" s="16">
        <v>99</v>
      </c>
      <c r="F10" s="16">
        <v>175</v>
      </c>
    </row>
    <row r="11" spans="1:6" x14ac:dyDescent="0.3">
      <c r="A11" s="10" t="s">
        <v>2053</v>
      </c>
      <c r="B11" s="16">
        <v>4</v>
      </c>
      <c r="C11" s="16">
        <v>11</v>
      </c>
      <c r="D11" s="16">
        <v>1</v>
      </c>
      <c r="E11" s="16">
        <v>26</v>
      </c>
      <c r="F11" s="16">
        <v>42</v>
      </c>
    </row>
    <row r="12" spans="1:6" x14ac:dyDescent="0.3">
      <c r="A12" s="10" t="s">
        <v>2046</v>
      </c>
      <c r="B12" s="16">
        <v>2</v>
      </c>
      <c r="C12" s="16">
        <v>24</v>
      </c>
      <c r="D12" s="16">
        <v>1</v>
      </c>
      <c r="E12" s="16">
        <v>40</v>
      </c>
      <c r="F12" s="16">
        <v>67</v>
      </c>
    </row>
    <row r="13" spans="1:6" x14ac:dyDescent="0.3">
      <c r="A13" s="10" t="s">
        <v>2036</v>
      </c>
      <c r="B13" s="16">
        <v>2</v>
      </c>
      <c r="C13" s="16">
        <v>28</v>
      </c>
      <c r="D13" s="16">
        <v>2</v>
      </c>
      <c r="E13" s="16">
        <v>64</v>
      </c>
      <c r="F13" s="16">
        <v>96</v>
      </c>
    </row>
    <row r="14" spans="1:6" x14ac:dyDescent="0.3">
      <c r="A14" s="10" t="s">
        <v>2038</v>
      </c>
      <c r="B14" s="16">
        <v>23</v>
      </c>
      <c r="C14" s="16">
        <v>132</v>
      </c>
      <c r="D14" s="16">
        <v>2</v>
      </c>
      <c r="E14" s="16">
        <v>187</v>
      </c>
      <c r="F14" s="16">
        <v>344</v>
      </c>
    </row>
    <row r="15" spans="1:6" x14ac:dyDescent="0.3">
      <c r="A15" s="10" t="s">
        <v>2067</v>
      </c>
      <c r="B15" s="16">
        <v>57</v>
      </c>
      <c r="C15" s="16">
        <v>364</v>
      </c>
      <c r="D15" s="16">
        <v>14</v>
      </c>
      <c r="E15" s="16">
        <v>565</v>
      </c>
      <c r="F15" s="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10" workbookViewId="0">
      <selection activeCell="B6" sqref="B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9" t="s">
        <v>6</v>
      </c>
      <c r="B1" t="s">
        <v>2069</v>
      </c>
    </row>
    <row r="2" spans="1:6" x14ac:dyDescent="0.3">
      <c r="A2" s="9" t="s">
        <v>2031</v>
      </c>
      <c r="B2" t="s">
        <v>2069</v>
      </c>
    </row>
    <row r="4" spans="1:6" x14ac:dyDescent="0.3">
      <c r="A4" s="9" t="s">
        <v>2068</v>
      </c>
      <c r="B4" s="9" t="s">
        <v>2070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2048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3">
      <c r="A7" s="10" t="s">
        <v>2064</v>
      </c>
      <c r="B7" s="16"/>
      <c r="C7" s="16"/>
      <c r="D7" s="16"/>
      <c r="E7" s="16">
        <v>4</v>
      </c>
      <c r="F7" s="16">
        <v>4</v>
      </c>
    </row>
    <row r="8" spans="1:6" x14ac:dyDescent="0.3">
      <c r="A8" s="10" t="s">
        <v>2041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3">
      <c r="A9" s="10" t="s">
        <v>2043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3">
      <c r="A10" s="10" t="s">
        <v>2042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3">
      <c r="A11" s="10" t="s">
        <v>2052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3">
      <c r="A12" s="10" t="s">
        <v>2033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3">
      <c r="A13" s="10" t="s">
        <v>2044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3">
      <c r="A14" s="10" t="s">
        <v>2057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3">
      <c r="A15" s="10" t="s">
        <v>2056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3">
      <c r="A16" s="10" t="s">
        <v>2060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3">
      <c r="A17" s="10" t="s">
        <v>2047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3">
      <c r="A18" s="10" t="s">
        <v>2054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3">
      <c r="A19" s="10" t="s">
        <v>2039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3">
      <c r="A20" s="10" t="s">
        <v>2055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3">
      <c r="A21" s="10" t="s">
        <v>2035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3">
      <c r="A22" s="10" t="s">
        <v>2062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3">
      <c r="A23" s="10" t="s">
        <v>2051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3">
      <c r="A24" s="10" t="s">
        <v>2059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3">
      <c r="A25" s="10" t="s">
        <v>2058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3">
      <c r="A26" s="10" t="s">
        <v>2050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3">
      <c r="A27" s="10" t="s">
        <v>2045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3">
      <c r="A28" s="10" t="s">
        <v>2037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3">
      <c r="A29" s="10" t="s">
        <v>2061</v>
      </c>
      <c r="B29" s="16"/>
      <c r="C29" s="16"/>
      <c r="D29" s="16"/>
      <c r="E29" s="16">
        <v>3</v>
      </c>
      <c r="F29" s="16">
        <v>3</v>
      </c>
    </row>
    <row r="30" spans="1:6" x14ac:dyDescent="0.3">
      <c r="A30" s="10" t="s">
        <v>2067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D12" sqref="D12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9" t="s">
        <v>2031</v>
      </c>
      <c r="B1" t="s">
        <v>2069</v>
      </c>
    </row>
    <row r="2" spans="1:5" x14ac:dyDescent="0.3">
      <c r="A2" s="9" t="s">
        <v>2085</v>
      </c>
      <c r="B2" t="s">
        <v>2069</v>
      </c>
    </row>
    <row r="4" spans="1:5" x14ac:dyDescent="0.3">
      <c r="A4" s="9" t="s">
        <v>2068</v>
      </c>
      <c r="B4" s="9" t="s">
        <v>2070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3">
      <c r="A7" s="10" t="s">
        <v>2074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3">
      <c r="A8" s="10" t="s">
        <v>2075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3">
      <c r="A9" s="10" t="s">
        <v>2076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3">
      <c r="A10" s="10" t="s">
        <v>2077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3">
      <c r="A11" s="10" t="s">
        <v>2078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3">
      <c r="A12" s="10" t="s">
        <v>2079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3">
      <c r="A13" s="10" t="s">
        <v>2080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3">
      <c r="A14" s="10" t="s">
        <v>2081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3">
      <c r="A15" s="10" t="s">
        <v>2082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3">
      <c r="A16" s="10" t="s">
        <v>2083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3">
      <c r="A17" s="10" t="s">
        <v>2084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3">
      <c r="A18" s="10" t="s">
        <v>2067</v>
      </c>
      <c r="B18" s="16">
        <v>57</v>
      </c>
      <c r="C18" s="16">
        <v>364</v>
      </c>
      <c r="D18" s="16">
        <v>565</v>
      </c>
      <c r="E18" s="16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L25" sqref="L25"/>
    </sheetView>
  </sheetViews>
  <sheetFormatPr defaultRowHeight="15.6" x14ac:dyDescent="0.3"/>
  <cols>
    <col min="1" max="1" width="27.3984375" bestFit="1" customWidth="1"/>
    <col min="2" max="2" width="17.19921875" bestFit="1" customWidth="1"/>
    <col min="3" max="3" width="13.5" bestFit="1" customWidth="1"/>
    <col min="4" max="4" width="16.09765625" bestFit="1" customWidth="1"/>
    <col min="5" max="5" width="12.59765625" bestFit="1" customWidth="1"/>
    <col min="6" max="6" width="19.8984375" bestFit="1" customWidth="1"/>
    <col min="7" max="7" width="16.09765625" bestFit="1" customWidth="1"/>
    <col min="8" max="8" width="18.8984375" bestFit="1" customWidth="1"/>
  </cols>
  <sheetData>
    <row r="1" spans="1:8" x14ac:dyDescent="0.3">
      <c r="A1" s="12" t="s">
        <v>2086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">
      <c r="A2" t="s">
        <v>2094</v>
      </c>
      <c r="B2">
        <f>COUNTIFS(Crowdfunding!$D$2:$D$1001, "&lt;1000", Crowdfunding!$G$2:$G$1001, "successful")</f>
        <v>30</v>
      </c>
      <c r="C2">
        <f>COUNTIFS(Crowdfunding!$D$2:$D$1001, "&lt;1000", Crowdfunding!$G$2:$G$1001, "failed")</f>
        <v>20</v>
      </c>
      <c r="D2">
        <f>COUNTIFS(Crowdfunding!$D$2:$D$1001, "&lt;1000", Crowdfunding!$G$2:$G$1001,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2095</v>
      </c>
      <c r="B3">
        <f>COUNTIFS(Crowdfunding!$D$2:$D$1001, "&gt;=1000", Crowdfunding!$D$2:$D$1001, "&lt;5000", Crowdfunding!$G$2:$G$1001, "successful")</f>
        <v>191</v>
      </c>
      <c r="C3">
        <f>COUNTIFS(Crowdfunding!$D$2:$D$1001, "&gt;=1000", Crowdfunding!$D$2:$D$1001, "&lt;5000", Crowdfunding!$G$2:$G$1001, "failed")</f>
        <v>38</v>
      </c>
      <c r="D3">
        <f>COUNTIFS(Crowdfunding!$D$2:$D$1001, "&gt;=1000", Crowdfunding!$D$2:$D$1001, "&lt;5000", Crowdfunding!$G$2:$G$1001,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t="s">
        <v>2096</v>
      </c>
      <c r="B4">
        <f>COUNTIFS(Crowdfunding!$D$2:$D$1001, "&gt;=5000", Crowdfunding!$D$2:$D$1001, "&lt;10000", Crowdfunding!$G$2:$G$1001, "successful")</f>
        <v>164</v>
      </c>
      <c r="C4">
        <f>COUNTIFS(Crowdfunding!$D$2:$D$1001, "&gt;=5000", Crowdfunding!$D$2:$D$1001, "&lt;10000", Crowdfunding!$G$2:$G$1001, "failed")</f>
        <v>126</v>
      </c>
      <c r="D4">
        <f>COUNTIFS(Crowdfunding!$D$2:$D$1001, "&gt;=5000", Crowdfunding!$D$2:$D$1001, "&lt;10000", Crowdfunding!$G$2:$G$1001,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t="s">
        <v>2097</v>
      </c>
      <c r="B5">
        <f>COUNTIFS(Crowdfunding!$D$2:$D$1001, "&gt;=10000", Crowdfunding!$D$2:$D$1001, "&lt;15000", Crowdfunding!$G$2:$G$1001, "successful")</f>
        <v>4</v>
      </c>
      <c r="C5">
        <f>COUNTIFS(Crowdfunding!$D$2:$D$1001, "&gt;=10000", Crowdfunding!$D$2:$D$1001, "&lt;15000", Crowdfunding!$G$2:$G$1001, "failed")</f>
        <v>5</v>
      </c>
      <c r="D5">
        <f>COUNTIFS(Crowdfunding!$D$2:$D$1001, "&gt;=10000", Crowdfunding!$D$2:$D$1001, "&lt;15000", Crowdfunding!$G$2:$G$1001,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t="s">
        <v>2098</v>
      </c>
      <c r="B6">
        <f>COUNTIFS(Crowdfunding!$D$2:$D$1001, "&gt;=15000", Crowdfunding!$D$2:$D$1001, "&lt;20000", Crowdfunding!$G$2:$G$1001, "successful")</f>
        <v>10</v>
      </c>
      <c r="C6">
        <f>COUNTIFS(Crowdfunding!$D$2:$D$1001, "&gt;=15000", Crowdfunding!$D$2:$D$1001, "&lt;20000", Crowdfunding!$G$2:$G$1001, "failed")</f>
        <v>0</v>
      </c>
      <c r="D6">
        <f>COUNTIFS(Crowdfunding!$D$2:$D$1001, "&gt;=15000", Crowdfunding!$D$2:$D$1001, "&lt;20000", Crowdfunding!$G$2:$G$1001,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2099</v>
      </c>
      <c r="B7">
        <f>COUNTIFS(Crowdfunding!$D$2:$D$1001, "&gt;=20000", Crowdfunding!$D$2:$D$1001, "&lt;25000", Crowdfunding!$G$2:$G$1001, "successful")</f>
        <v>7</v>
      </c>
      <c r="C7">
        <f>COUNTIFS(Crowdfunding!$D$2:$D$1001, "&gt;=20000", Crowdfunding!$D$2:$D$1001, "&lt;25000", Crowdfunding!$G$2:$G$1001, "failed")</f>
        <v>0</v>
      </c>
      <c r="D7">
        <f>COUNTIFS(Crowdfunding!$D$2:$D$1001, "&gt;=20000", Crowdfunding!$D$2:$D$1001, "&lt;25000", Crowdfunding!$G$2:$G$1001,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2100</v>
      </c>
      <c r="B8">
        <f>COUNTIFS(Crowdfunding!$D$2:$D$1001, "&gt;=25000", Crowdfunding!$D$2:$D$1001, "&lt;30000", Crowdfunding!$G$2:$G$1001, "successful")</f>
        <v>11</v>
      </c>
      <c r="C8">
        <f>COUNTIFS(Crowdfunding!$D$2:$D$1001, "&gt;=25000", Crowdfunding!$D$2:$D$1001, "&lt;30000", Crowdfunding!$G$2:$G$1001, "failed")</f>
        <v>3</v>
      </c>
      <c r="D8">
        <f>COUNTIFS(Crowdfunding!$D$2:$D$1001, "&gt;=25000", Crowdfunding!$D$2:$D$1001, "&lt;30000", Crowdfunding!$G$2:$G$1001,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">
      <c r="A9" t="s">
        <v>2101</v>
      </c>
      <c r="B9">
        <f>COUNTIFS(Crowdfunding!$D$2:$D$1001, "&gt;=30000", Crowdfunding!$D$2:$D$1001, "&lt;35000", Crowdfunding!$G$2:$G$1001, "successful")</f>
        <v>7</v>
      </c>
      <c r="C9">
        <f>COUNTIFS(Crowdfunding!$D$2:$D$1001, "&gt;=30000", Crowdfunding!$D$2:$D$1001, "&lt;35000", Crowdfunding!$G$2:$G$1001, "failed")</f>
        <v>0</v>
      </c>
      <c r="D9">
        <f>COUNTIFS(Crowdfunding!$D$2:$D$1001, "&gt;=30000", Crowdfunding!$D$2:$D$1001, "&lt;35000", Crowdfunding!$G$2:$G$1001,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2102</v>
      </c>
      <c r="B10">
        <f>COUNTIFS(Crowdfunding!$D$2:$D$1001, "&gt;=35000", Crowdfunding!$D$2:$D$1001, "&lt;40000", Crowdfunding!$G$2:$G$1001, "successful")</f>
        <v>8</v>
      </c>
      <c r="C10">
        <f>COUNTIFS(Crowdfunding!$D$2:$D$1001, "&gt;=35000", Crowdfunding!$D$2:$D$1001, "&lt;40000", Crowdfunding!$G$2:$G$1001, "failed")</f>
        <v>3</v>
      </c>
      <c r="D10">
        <f>COUNTIFS(Crowdfunding!$D$2:$D$1001, "&gt;=35000", Crowdfunding!$D$2:$D$1001, "&lt;40000", Crowdfunding!$G$2:$G$1001,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t="s">
        <v>2103</v>
      </c>
      <c r="B11">
        <f>COUNTIFS(Crowdfunding!$D$2:$D$1001, "&gt;=40000", Crowdfunding!$D$2:$D$1001, "&lt;45000", Crowdfunding!$G$2:$G$1001, "successful")</f>
        <v>11</v>
      </c>
      <c r="C11">
        <f>COUNTIFS(Crowdfunding!$D$2:$D$1001, "&gt;=40000", Crowdfunding!$D$2:$D$1001, "&lt;45000", Crowdfunding!$G$2:$G$1001, "failed")</f>
        <v>3</v>
      </c>
      <c r="D11">
        <f>COUNTIFS(Crowdfunding!$D$2:$D$1001, "&gt;=40000", Crowdfunding!$D$2:$D$1001, "&lt;45000", Crowdfunding!$G$2:$G$1001,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2104</v>
      </c>
      <c r="B12">
        <f>COUNTIFS(Crowdfunding!$D$2:$D$1001, "&gt;=45000", Crowdfunding!$D$2:$D$1001, "&lt;50000", Crowdfunding!$G$2:$G$1001, "successful")</f>
        <v>8</v>
      </c>
      <c r="C12">
        <f>COUNTIFS(Crowdfunding!$D$2:$D$1001, "&gt;=45000", Crowdfunding!$D$2:$D$1001, "&lt;50000", Crowdfunding!$G$2:$G$1001, "failed")</f>
        <v>3</v>
      </c>
      <c r="D12">
        <f>COUNTIFS(Crowdfunding!$D$2:$D$1001, "&gt;=45000", Crowdfunding!$D$2:$D$1001, "&lt;50000", Crowdfunding!$G$2:$G$1001,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2105</v>
      </c>
      <c r="B13">
        <f>COUNTIFS(Crowdfunding!$D$2:$D$1001, "&gt;=50000", Crowdfunding!$G$2:$G$1001, "successful")</f>
        <v>114</v>
      </c>
      <c r="C13">
        <f>COUNTIFS(Crowdfunding!$D$2:$D$1001, "&gt;=50000", Crowdfunding!$G$2:$G$1001, "failed")</f>
        <v>163</v>
      </c>
      <c r="D13">
        <f>COUNTIFS(Crowdfunding!$D$2:$D$1001, "&gt;=50000", Crowdfunding!$G$2:$G$1001,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1"/>
  <sheetViews>
    <sheetView workbookViewId="0">
      <selection activeCell="D1" sqref="D1:D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5" style="6" bestFit="1" customWidth="1"/>
    <col min="8" max="8" width="13" bestFit="1" customWidth="1"/>
    <col min="9" max="9" width="16.5" bestFit="1" customWidth="1"/>
    <col min="10" max="10" width="11.19921875" customWidth="1"/>
    <col min="12" max="12" width="13.296875" customWidth="1"/>
    <col min="13" max="13" width="14.59765625" customWidth="1"/>
    <col min="14" max="14" width="22.3984375" bestFit="1" customWidth="1"/>
    <col min="15" max="15" width="21.59765625" customWidth="1"/>
    <col min="16" max="16" width="11.19921875" customWidth="1"/>
    <col min="18" max="18" width="28" bestFit="1" customWidth="1"/>
    <col min="19" max="19" width="22.19921875" style="4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s="4" t="str">
        <f>LEFT(R2,SEARCH("/",R2)-1)</f>
        <v>food</v>
      </c>
      <c r="T2" s="4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0">(E3/D3)*100</f>
        <v>1040</v>
      </c>
      <c r="G3" t="s">
        <v>20</v>
      </c>
      <c r="H3">
        <v>158</v>
      </c>
      <c r="I3" s="8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4" t="str">
        <f t="shared" ref="S3:S66" si="4">LEFT(R3,SEARCH("/",R3)-1)</f>
        <v>music</v>
      </c>
      <c r="T3" s="4" t="str">
        <f t="shared" ref="T3:T66" si="5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s="4" t="str">
        <f t="shared" si="4"/>
        <v>technology</v>
      </c>
      <c r="T4" s="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s="4" t="str">
        <f t="shared" si="4"/>
        <v>music</v>
      </c>
      <c r="T5" s="4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s="4" t="str">
        <f t="shared" si="4"/>
        <v>theater</v>
      </c>
      <c r="T6" s="4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s="4" t="str">
        <f t="shared" si="4"/>
        <v>theater</v>
      </c>
      <c r="T7" s="4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s="4" t="str">
        <f t="shared" si="4"/>
        <v>film &amp; video</v>
      </c>
      <c r="T8" s="4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s="4" t="str">
        <f t="shared" si="4"/>
        <v>theater</v>
      </c>
      <c r="T9" s="4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s="4" t="str">
        <f t="shared" si="4"/>
        <v>theater</v>
      </c>
      <c r="T10" s="4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s="4" t="str">
        <f t="shared" si="4"/>
        <v>music</v>
      </c>
      <c r="T11" s="4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s="4" t="str">
        <f t="shared" si="4"/>
        <v>film &amp; video</v>
      </c>
      <c r="T12" s="4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s="4" t="str">
        <f t="shared" si="4"/>
        <v>theater</v>
      </c>
      <c r="T13" s="4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s="4" t="str">
        <f t="shared" si="4"/>
        <v>film &amp; video</v>
      </c>
      <c r="T14" s="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s="4" t="str">
        <f t="shared" si="4"/>
        <v>music</v>
      </c>
      <c r="T15" s="4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s="4" t="str">
        <f t="shared" si="4"/>
        <v>music</v>
      </c>
      <c r="T16" s="4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s="4" t="str">
        <f t="shared" si="4"/>
        <v>technology</v>
      </c>
      <c r="T17" s="4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s="4" t="str">
        <f t="shared" si="4"/>
        <v>publishing</v>
      </c>
      <c r="T18" s="4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s="4" t="str">
        <f t="shared" si="4"/>
        <v>film &amp; video</v>
      </c>
      <c r="T19" s="4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s="4" t="str">
        <f t="shared" si="4"/>
        <v>theater</v>
      </c>
      <c r="T20" s="4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s="4" t="str">
        <f t="shared" si="4"/>
        <v>theater</v>
      </c>
      <c r="T21" s="4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s="4" t="str">
        <f t="shared" si="4"/>
        <v>film &amp; video</v>
      </c>
      <c r="T22" s="4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s="4" t="str">
        <f t="shared" si="4"/>
        <v>theater</v>
      </c>
      <c r="T23" s="4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s="4" t="str">
        <f t="shared" si="4"/>
        <v>theater</v>
      </c>
      <c r="T24" s="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s="4" t="str">
        <f t="shared" si="4"/>
        <v>film &amp; video</v>
      </c>
      <c r="T25" s="4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s="4" t="str">
        <f t="shared" si="4"/>
        <v>technology</v>
      </c>
      <c r="T26" s="4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s="4" t="str">
        <f t="shared" si="4"/>
        <v>games</v>
      </c>
      <c r="T27" s="4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s="4" t="str">
        <f t="shared" si="4"/>
        <v>theater</v>
      </c>
      <c r="T28" s="4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s="4" t="str">
        <f t="shared" si="4"/>
        <v>music</v>
      </c>
      <c r="T29" s="4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s="4" t="str">
        <f t="shared" si="4"/>
        <v>theater</v>
      </c>
      <c r="T30" s="4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s="4" t="str">
        <f t="shared" si="4"/>
        <v>film &amp; video</v>
      </c>
      <c r="T31" s="4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s="4" t="str">
        <f t="shared" si="4"/>
        <v>film &amp; video</v>
      </c>
      <c r="T32" s="4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s="4" t="str">
        <f t="shared" si="4"/>
        <v>games</v>
      </c>
      <c r="T33" s="4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s="4" t="str">
        <f t="shared" si="4"/>
        <v>film &amp; video</v>
      </c>
      <c r="T34" s="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s="4" t="str">
        <f t="shared" si="4"/>
        <v>theater</v>
      </c>
      <c r="T35" s="4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s="4" t="str">
        <f t="shared" si="4"/>
        <v>film &amp; video</v>
      </c>
      <c r="T36" s="4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s="4" t="str">
        <f t="shared" si="4"/>
        <v>film &amp; video</v>
      </c>
      <c r="T37" s="4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s="4" t="str">
        <f t="shared" si="4"/>
        <v>theater</v>
      </c>
      <c r="T38" s="4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s="4" t="str">
        <f t="shared" si="4"/>
        <v>publishing</v>
      </c>
      <c r="T39" s="4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s="4" t="str">
        <f t="shared" si="4"/>
        <v>photography</v>
      </c>
      <c r="T40" s="4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s="4" t="str">
        <f t="shared" si="4"/>
        <v>theater</v>
      </c>
      <c r="T41" s="4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s="4" t="str">
        <f t="shared" si="4"/>
        <v>technology</v>
      </c>
      <c r="T42" s="4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s="4" t="str">
        <f t="shared" si="4"/>
        <v>music</v>
      </c>
      <c r="T43" s="4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s="4" t="str">
        <f t="shared" si="4"/>
        <v>food</v>
      </c>
      <c r="T44" s="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s="4" t="str">
        <f t="shared" si="4"/>
        <v>publishing</v>
      </c>
      <c r="T45" s="4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s="4" t="str">
        <f t="shared" si="4"/>
        <v>publishing</v>
      </c>
      <c r="T46" s="4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s="4" t="str">
        <f t="shared" si="4"/>
        <v>theater</v>
      </c>
      <c r="T47" s="4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s="4" t="str">
        <f t="shared" si="4"/>
        <v>music</v>
      </c>
      <c r="T48" s="4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s="4" t="str">
        <f t="shared" si="4"/>
        <v>theater</v>
      </c>
      <c r="T49" s="4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s="4" t="str">
        <f t="shared" si="4"/>
        <v>theater</v>
      </c>
      <c r="T50" s="4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s="4" t="str">
        <f t="shared" si="4"/>
        <v>music</v>
      </c>
      <c r="T51" s="4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s="4" t="str">
        <f t="shared" si="4"/>
        <v>music</v>
      </c>
      <c r="T52" s="4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s="4" t="str">
        <f t="shared" si="4"/>
        <v>technology</v>
      </c>
      <c r="T53" s="4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s="4" t="str">
        <f t="shared" si="4"/>
        <v>theater</v>
      </c>
      <c r="T54" s="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s="4" t="str">
        <f t="shared" si="4"/>
        <v>film &amp; video</v>
      </c>
      <c r="T55" s="4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s="4" t="str">
        <f t="shared" si="4"/>
        <v>technology</v>
      </c>
      <c r="T56" s="4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s="4" t="str">
        <f t="shared" si="4"/>
        <v>music</v>
      </c>
      <c r="T57" s="4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s="4" t="str">
        <f t="shared" si="4"/>
        <v>technology</v>
      </c>
      <c r="T58" s="4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s="4" t="str">
        <f t="shared" si="4"/>
        <v>games</v>
      </c>
      <c r="T59" s="4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s="4" t="str">
        <f t="shared" si="4"/>
        <v>theater</v>
      </c>
      <c r="T60" s="4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s="4" t="str">
        <f t="shared" si="4"/>
        <v>theater</v>
      </c>
      <c r="T61" s="4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s="4" t="str">
        <f t="shared" si="4"/>
        <v>theater</v>
      </c>
      <c r="T62" s="4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s="4" t="str">
        <f t="shared" si="4"/>
        <v>theater</v>
      </c>
      <c r="T63" s="4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s="4" t="str">
        <f t="shared" si="4"/>
        <v>technology</v>
      </c>
      <c r="T64" s="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s="4" t="str">
        <f t="shared" si="4"/>
        <v>theater</v>
      </c>
      <c r="T65" s="4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s="4" t="str">
        <f t="shared" si="4"/>
        <v>technology</v>
      </c>
      <c r="T66" s="4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6">(E67/D67)*100</f>
        <v>236.14754098360655</v>
      </c>
      <c r="G67" t="s">
        <v>20</v>
      </c>
      <c r="H67">
        <v>236</v>
      </c>
      <c r="I67" s="8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s="4" t="str">
        <f t="shared" ref="S67:S130" si="10">LEFT(R67,SEARCH("/",R67)-1)</f>
        <v>theater</v>
      </c>
      <c r="T67" s="4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6"/>
        <v>45.068965517241381</v>
      </c>
      <c r="G68" t="s">
        <v>14</v>
      </c>
      <c r="H68">
        <v>12</v>
      </c>
      <c r="I68" s="8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s="4" t="str">
        <f t="shared" si="10"/>
        <v>theater</v>
      </c>
      <c r="T68" s="4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162.38567493112947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s="4" t="str">
        <f t="shared" si="10"/>
        <v>technology</v>
      </c>
      <c r="T69" s="4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254.52631578947367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s="4" t="str">
        <f t="shared" si="10"/>
        <v>theater</v>
      </c>
      <c r="T70" s="4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24.063291139240505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s="4" t="str">
        <f t="shared" si="10"/>
        <v>theater</v>
      </c>
      <c r="T71" s="4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123.74140625000001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s="4" t="str">
        <f t="shared" si="10"/>
        <v>theater</v>
      </c>
      <c r="T72" s="4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108.06666666666666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s="4" t="str">
        <f t="shared" si="10"/>
        <v>theater</v>
      </c>
      <c r="T73" s="4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670.33333333333326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s="4" t="str">
        <f t="shared" si="10"/>
        <v>film &amp; video</v>
      </c>
      <c r="T74" s="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660.92857142857144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s="4" t="str">
        <f t="shared" si="10"/>
        <v>music</v>
      </c>
      <c r="T75" s="4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122.46153846153847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s="4" t="str">
        <f t="shared" si="10"/>
        <v>music</v>
      </c>
      <c r="T76" s="4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150.57731958762886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s="4" t="str">
        <f t="shared" si="10"/>
        <v>photography</v>
      </c>
      <c r="T77" s="4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78.106590724165997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s="4" t="str">
        <f t="shared" si="10"/>
        <v>theater</v>
      </c>
      <c r="T78" s="4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46.94736842105263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s="4" t="str">
        <f t="shared" si="10"/>
        <v>film &amp; video</v>
      </c>
      <c r="T79" s="4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300.8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s="4" t="str">
        <f t="shared" si="10"/>
        <v>publishing</v>
      </c>
      <c r="T80" s="4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69.598615916955026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s="4" t="str">
        <f t="shared" si="10"/>
        <v>theater</v>
      </c>
      <c r="T81" s="4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637.4545454545455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s="4" t="str">
        <f t="shared" si="10"/>
        <v>games</v>
      </c>
      <c r="T82" s="4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225.33928571428569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s="4" t="str">
        <f t="shared" si="10"/>
        <v>music</v>
      </c>
      <c r="T83" s="4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1497.3000000000002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s="4" t="str">
        <f t="shared" si="10"/>
        <v>games</v>
      </c>
      <c r="T84" s="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37.590225563909776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s="4" t="str">
        <f t="shared" si="10"/>
        <v>music</v>
      </c>
      <c r="T85" s="4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132.36942675159236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s="4" t="str">
        <f t="shared" si="10"/>
        <v>technology</v>
      </c>
      <c r="T86" s="4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131.22448979591837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s="4" t="str">
        <f t="shared" si="10"/>
        <v>music</v>
      </c>
      <c r="T87" s="4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167.63513513513513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s="4" t="str">
        <f t="shared" si="10"/>
        <v>theater</v>
      </c>
      <c r="T88" s="4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61.984886649874063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s="4" t="str">
        <f t="shared" si="10"/>
        <v>music</v>
      </c>
      <c r="T89" s="4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260.75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s="4" t="str">
        <f t="shared" si="10"/>
        <v>publishing</v>
      </c>
      <c r="T90" s="4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252.58823529411765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s="4" t="str">
        <f t="shared" si="10"/>
        <v>theater</v>
      </c>
      <c r="T91" s="4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78.615384615384613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s="4" t="str">
        <f t="shared" si="10"/>
        <v>theater</v>
      </c>
      <c r="T92" s="4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48.404406999351913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s="4" t="str">
        <f t="shared" si="10"/>
        <v>publishing</v>
      </c>
      <c r="T93" s="4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258.875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s="4" t="str">
        <f t="shared" si="10"/>
        <v>games</v>
      </c>
      <c r="T94" s="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60.548713235294116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s="4" t="str">
        <f t="shared" si="10"/>
        <v>theater</v>
      </c>
      <c r="T95" s="4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303.68965517241378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s="4" t="str">
        <f t="shared" si="10"/>
        <v>technology</v>
      </c>
      <c r="T96" s="4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112.99999999999999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s="4" t="str">
        <f t="shared" si="10"/>
        <v>film &amp; video</v>
      </c>
      <c r="T97" s="4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217.37876614060258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s="4" t="str">
        <f t="shared" si="10"/>
        <v>theater</v>
      </c>
      <c r="T98" s="4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926.69230769230762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s="4" t="str">
        <f t="shared" si="10"/>
        <v>food</v>
      </c>
      <c r="T99" s="4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33.692229038854805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s="4" t="str">
        <f t="shared" si="10"/>
        <v>games</v>
      </c>
      <c r="T100" s="4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196.7236842105263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s="4" t="str">
        <f t="shared" si="10"/>
        <v>theater</v>
      </c>
      <c r="T101" s="4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s="4" t="str">
        <f t="shared" si="10"/>
        <v>theater</v>
      </c>
      <c r="T102" s="4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1021.4444444444445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s="4" t="str">
        <f t="shared" si="10"/>
        <v>music</v>
      </c>
      <c r="T103" s="4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281.67567567567568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s="4" t="str">
        <f t="shared" si="10"/>
        <v>technology</v>
      </c>
      <c r="T104" s="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24.610000000000003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s="4" t="str">
        <f t="shared" si="10"/>
        <v>music</v>
      </c>
      <c r="T105" s="4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143.14010067114094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s="4" t="str">
        <f t="shared" si="10"/>
        <v>music</v>
      </c>
      <c r="T106" s="4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144.54411764705884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s="4" t="str">
        <f t="shared" si="10"/>
        <v>technology</v>
      </c>
      <c r="T107" s="4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359.12820512820514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s="4" t="str">
        <f t="shared" si="10"/>
        <v>theater</v>
      </c>
      <c r="T108" s="4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186.48571428571427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s="4" t="str">
        <f t="shared" si="10"/>
        <v>theater</v>
      </c>
      <c r="T109" s="4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595.26666666666665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s="4" t="str">
        <f t="shared" si="10"/>
        <v>film &amp; video</v>
      </c>
      <c r="T110" s="4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59.21153846153846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s="4" t="str">
        <f t="shared" si="10"/>
        <v>film &amp; video</v>
      </c>
      <c r="T111" s="4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14.962780898876405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s="4" t="str">
        <f t="shared" si="10"/>
        <v>food</v>
      </c>
      <c r="T112" s="4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119.95602605863192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s="4" t="str">
        <f t="shared" si="10"/>
        <v>publishing</v>
      </c>
      <c r="T113" s="4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s="4" t="str">
        <f t="shared" si="10"/>
        <v>technology</v>
      </c>
      <c r="T114" s="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376.87878787878788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s="4" t="str">
        <f t="shared" si="10"/>
        <v>food</v>
      </c>
      <c r="T115" s="4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727.15789473684208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s="4" t="str">
        <f t="shared" si="10"/>
        <v>technology</v>
      </c>
      <c r="T116" s="4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87.211757648470297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s="4" t="str">
        <f t="shared" si="10"/>
        <v>publishing</v>
      </c>
      <c r="T117" s="4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s="4" t="str">
        <f t="shared" si="10"/>
        <v>theater</v>
      </c>
      <c r="T118" s="4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173.9387755102041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s="4" t="str">
        <f t="shared" si="10"/>
        <v>film &amp; video</v>
      </c>
      <c r="T119" s="4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117.61111111111111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s="4" t="str">
        <f t="shared" si="10"/>
        <v>photography</v>
      </c>
      <c r="T120" s="4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214.96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s="4" t="str">
        <f t="shared" si="10"/>
        <v>film &amp; video</v>
      </c>
      <c r="T121" s="4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149.49667110519306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s="4" t="str">
        <f t="shared" si="10"/>
        <v>games</v>
      </c>
      <c r="T122" s="4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219.33995584988963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s="4" t="str">
        <f t="shared" si="10"/>
        <v>games</v>
      </c>
      <c r="T123" s="4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64.367690058479525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s="4" t="str">
        <f t="shared" si="10"/>
        <v>publishing</v>
      </c>
      <c r="T124" s="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18.622397298818232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s="4" t="str">
        <f t="shared" si="10"/>
        <v>theater</v>
      </c>
      <c r="T125" s="4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367.76923076923077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s="4" t="str">
        <f t="shared" si="10"/>
        <v>photography</v>
      </c>
      <c r="T126" s="4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159.90566037735849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s="4" t="str">
        <f t="shared" si="10"/>
        <v>theater</v>
      </c>
      <c r="T127" s="4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38.633185349611544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s="4" t="str">
        <f t="shared" si="10"/>
        <v>theater</v>
      </c>
      <c r="T128" s="4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51.42151162790698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s="4" t="str">
        <f t="shared" si="10"/>
        <v>theater</v>
      </c>
      <c r="T129" s="4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60.334277620396605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s="4" t="str">
        <f t="shared" si="10"/>
        <v>music</v>
      </c>
      <c r="T130" s="4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12">(E131/D131)*100</f>
        <v>3.202693602693603</v>
      </c>
      <c r="G131" t="s">
        <v>74</v>
      </c>
      <c r="H131">
        <v>55</v>
      </c>
      <c r="I131" s="8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s="4" t="str">
        <f t="shared" ref="S131:S194" si="16">LEFT(R131,SEARCH("/",R131)-1)</f>
        <v>food</v>
      </c>
      <c r="T131" s="4" t="str">
        <f t="shared" ref="T131:T194" si="17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12"/>
        <v>155.46875</v>
      </c>
      <c r="G132" t="s">
        <v>20</v>
      </c>
      <c r="H132">
        <v>533</v>
      </c>
      <c r="I132" s="8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s="4" t="str">
        <f t="shared" si="16"/>
        <v>film &amp; video</v>
      </c>
      <c r="T132" s="4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2"/>
        <v>100.85974499089254</v>
      </c>
      <c r="G133" t="s">
        <v>20</v>
      </c>
      <c r="H133">
        <v>2443</v>
      </c>
      <c r="I133" s="8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s="4" t="str">
        <f t="shared" si="16"/>
        <v>technology</v>
      </c>
      <c r="T133" s="4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2"/>
        <v>116.18181818181819</v>
      </c>
      <c r="G134" t="s">
        <v>20</v>
      </c>
      <c r="H134">
        <v>89</v>
      </c>
      <c r="I134" s="8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s="4" t="str">
        <f t="shared" si="16"/>
        <v>theater</v>
      </c>
      <c r="T134" s="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2"/>
        <v>310.77777777777777</v>
      </c>
      <c r="G135" t="s">
        <v>20</v>
      </c>
      <c r="H135">
        <v>159</v>
      </c>
      <c r="I135" s="8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s="4" t="str">
        <f t="shared" si="16"/>
        <v>music</v>
      </c>
      <c r="T135" s="4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2"/>
        <v>89.73668341708543</v>
      </c>
      <c r="G136" t="s">
        <v>14</v>
      </c>
      <c r="H136">
        <v>940</v>
      </c>
      <c r="I136" s="8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s="4" t="str">
        <f t="shared" si="16"/>
        <v>film &amp; video</v>
      </c>
      <c r="T136" s="4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2"/>
        <v>71.27272727272728</v>
      </c>
      <c r="G137" t="s">
        <v>14</v>
      </c>
      <c r="H137">
        <v>117</v>
      </c>
      <c r="I137" s="8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s="4" t="str">
        <f t="shared" si="16"/>
        <v>theater</v>
      </c>
      <c r="T137" s="4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2"/>
        <v>3.2862318840579712</v>
      </c>
      <c r="G138" t="s">
        <v>74</v>
      </c>
      <c r="H138">
        <v>58</v>
      </c>
      <c r="I138" s="8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s="4" t="str">
        <f t="shared" si="16"/>
        <v>film &amp; video</v>
      </c>
      <c r="T138" s="4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s="4" t="str">
        <f t="shared" si="16"/>
        <v>publishing</v>
      </c>
      <c r="T139" s="4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2"/>
        <v>96</v>
      </c>
      <c r="G140" t="s">
        <v>14</v>
      </c>
      <c r="H140">
        <v>115</v>
      </c>
      <c r="I140" s="8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s="4" t="str">
        <f t="shared" si="16"/>
        <v>games</v>
      </c>
      <c r="T140" s="4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2"/>
        <v>20.896851248642779</v>
      </c>
      <c r="G141" t="s">
        <v>14</v>
      </c>
      <c r="H141">
        <v>326</v>
      </c>
      <c r="I141" s="8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s="4" t="str">
        <f t="shared" si="16"/>
        <v>technology</v>
      </c>
      <c r="T141" s="4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2"/>
        <v>223.16363636363636</v>
      </c>
      <c r="G142" t="s">
        <v>20</v>
      </c>
      <c r="H142">
        <v>186</v>
      </c>
      <c r="I142" s="8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s="4" t="str">
        <f t="shared" si="16"/>
        <v>film &amp; video</v>
      </c>
      <c r="T142" s="4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2"/>
        <v>101.59097978227061</v>
      </c>
      <c r="G143" t="s">
        <v>20</v>
      </c>
      <c r="H143">
        <v>1071</v>
      </c>
      <c r="I143" s="8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s="4" t="str">
        <f t="shared" si="16"/>
        <v>technology</v>
      </c>
      <c r="T143" s="4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2"/>
        <v>230.03999999999996</v>
      </c>
      <c r="G144" t="s">
        <v>20</v>
      </c>
      <c r="H144">
        <v>117</v>
      </c>
      <c r="I144" s="8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s="4" t="str">
        <f t="shared" si="16"/>
        <v>technology</v>
      </c>
      <c r="T144" s="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s="4" t="str">
        <f t="shared" si="16"/>
        <v>music</v>
      </c>
      <c r="T145" s="4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2"/>
        <v>129.1</v>
      </c>
      <c r="G146" t="s">
        <v>20</v>
      </c>
      <c r="H146">
        <v>135</v>
      </c>
      <c r="I146" s="8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s="4" t="str">
        <f t="shared" si="16"/>
        <v>theater</v>
      </c>
      <c r="T146" s="4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2"/>
        <v>236.512</v>
      </c>
      <c r="G147" t="s">
        <v>20</v>
      </c>
      <c r="H147">
        <v>768</v>
      </c>
      <c r="I147" s="8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s="4" t="str">
        <f t="shared" si="16"/>
        <v>technology</v>
      </c>
      <c r="T147" s="4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2"/>
        <v>17.25</v>
      </c>
      <c r="G148" t="s">
        <v>74</v>
      </c>
      <c r="H148">
        <v>51</v>
      </c>
      <c r="I148" s="8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s="4" t="str">
        <f t="shared" si="16"/>
        <v>theater</v>
      </c>
      <c r="T148" s="4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2"/>
        <v>112.49397590361446</v>
      </c>
      <c r="G149" t="s">
        <v>20</v>
      </c>
      <c r="H149">
        <v>199</v>
      </c>
      <c r="I149" s="8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s="4" t="str">
        <f t="shared" si="16"/>
        <v>theater</v>
      </c>
      <c r="T149" s="4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2"/>
        <v>121.02150537634408</v>
      </c>
      <c r="G150" t="s">
        <v>20</v>
      </c>
      <c r="H150">
        <v>107</v>
      </c>
      <c r="I150" s="8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s="4" t="str">
        <f t="shared" si="16"/>
        <v>technology</v>
      </c>
      <c r="T150" s="4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2"/>
        <v>219.87096774193549</v>
      </c>
      <c r="G151" t="s">
        <v>20</v>
      </c>
      <c r="H151">
        <v>195</v>
      </c>
      <c r="I151" s="8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s="4" t="str">
        <f t="shared" si="16"/>
        <v>music</v>
      </c>
      <c r="T151" s="4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s="4" t="str">
        <f t="shared" si="16"/>
        <v>music</v>
      </c>
      <c r="T152" s="4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2"/>
        <v>64.166909620991248</v>
      </c>
      <c r="G153" t="s">
        <v>14</v>
      </c>
      <c r="H153">
        <v>1467</v>
      </c>
      <c r="I153" s="8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s="4" t="str">
        <f t="shared" si="16"/>
        <v>music</v>
      </c>
      <c r="T153" s="4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2"/>
        <v>423.06746987951806</v>
      </c>
      <c r="G154" t="s">
        <v>20</v>
      </c>
      <c r="H154">
        <v>3376</v>
      </c>
      <c r="I154" s="8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s="4" t="str">
        <f t="shared" si="16"/>
        <v>music</v>
      </c>
      <c r="T154" s="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2"/>
        <v>92.984160506863773</v>
      </c>
      <c r="G155" t="s">
        <v>14</v>
      </c>
      <c r="H155">
        <v>5681</v>
      </c>
      <c r="I155" s="8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s="4" t="str">
        <f t="shared" si="16"/>
        <v>theater</v>
      </c>
      <c r="T155" s="4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2"/>
        <v>58.756567425569173</v>
      </c>
      <c r="G156" t="s">
        <v>14</v>
      </c>
      <c r="H156">
        <v>1059</v>
      </c>
      <c r="I156" s="8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s="4" t="str">
        <f t="shared" si="16"/>
        <v>music</v>
      </c>
      <c r="T156" s="4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2"/>
        <v>65.022222222222226</v>
      </c>
      <c r="G157" t="s">
        <v>14</v>
      </c>
      <c r="H157">
        <v>1194</v>
      </c>
      <c r="I157" s="8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s="4" t="str">
        <f t="shared" si="16"/>
        <v>theater</v>
      </c>
      <c r="T157" s="4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2"/>
        <v>73.939560439560438</v>
      </c>
      <c r="G158" t="s">
        <v>74</v>
      </c>
      <c r="H158">
        <v>379</v>
      </c>
      <c r="I158" s="8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s="4" t="str">
        <f t="shared" si="16"/>
        <v>music</v>
      </c>
      <c r="T158" s="4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2"/>
        <v>52.666666666666664</v>
      </c>
      <c r="G159" t="s">
        <v>14</v>
      </c>
      <c r="H159">
        <v>30</v>
      </c>
      <c r="I159" s="8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s="4" t="str">
        <f t="shared" si="16"/>
        <v>photography</v>
      </c>
      <c r="T159" s="4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2"/>
        <v>220.95238095238096</v>
      </c>
      <c r="G160" t="s">
        <v>20</v>
      </c>
      <c r="H160">
        <v>41</v>
      </c>
      <c r="I160" s="8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s="4" t="str">
        <f t="shared" si="16"/>
        <v>music</v>
      </c>
      <c r="T160" s="4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2"/>
        <v>100.01150627615063</v>
      </c>
      <c r="G161" t="s">
        <v>20</v>
      </c>
      <c r="H161">
        <v>1821</v>
      </c>
      <c r="I161" s="8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s="4" t="str">
        <f t="shared" si="16"/>
        <v>theater</v>
      </c>
      <c r="T161" s="4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2"/>
        <v>162.3125</v>
      </c>
      <c r="G162" t="s">
        <v>20</v>
      </c>
      <c r="H162">
        <v>164</v>
      </c>
      <c r="I162" s="8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s="4" t="str">
        <f t="shared" si="16"/>
        <v>technology</v>
      </c>
      <c r="T162" s="4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2"/>
        <v>78.181818181818187</v>
      </c>
      <c r="G163" t="s">
        <v>14</v>
      </c>
      <c r="H163">
        <v>75</v>
      </c>
      <c r="I163" s="8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s="4" t="str">
        <f t="shared" si="16"/>
        <v>technology</v>
      </c>
      <c r="T163" s="4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2"/>
        <v>149.73770491803279</v>
      </c>
      <c r="G164" t="s">
        <v>20</v>
      </c>
      <c r="H164">
        <v>157</v>
      </c>
      <c r="I164" s="8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s="4" t="str">
        <f t="shared" si="16"/>
        <v>music</v>
      </c>
      <c r="T164" s="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2"/>
        <v>253.25714285714284</v>
      </c>
      <c r="G165" t="s">
        <v>20</v>
      </c>
      <c r="H165">
        <v>246</v>
      </c>
      <c r="I165" s="8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s="4" t="str">
        <f t="shared" si="16"/>
        <v>photography</v>
      </c>
      <c r="T165" s="4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2"/>
        <v>100.16943521594683</v>
      </c>
      <c r="G166" t="s">
        <v>20</v>
      </c>
      <c r="H166">
        <v>1396</v>
      </c>
      <c r="I166" s="8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s="4" t="str">
        <f t="shared" si="16"/>
        <v>theater</v>
      </c>
      <c r="T166" s="4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2"/>
        <v>121.99004424778761</v>
      </c>
      <c r="G167" t="s">
        <v>20</v>
      </c>
      <c r="H167">
        <v>2506</v>
      </c>
      <c r="I167" s="8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s="4" t="str">
        <f t="shared" si="16"/>
        <v>technology</v>
      </c>
      <c r="T167" s="4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2"/>
        <v>137.13265306122449</v>
      </c>
      <c r="G168" t="s">
        <v>20</v>
      </c>
      <c r="H168">
        <v>244</v>
      </c>
      <c r="I168" s="8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s="4" t="str">
        <f t="shared" si="16"/>
        <v>photography</v>
      </c>
      <c r="T168" s="4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s="4" t="str">
        <f t="shared" si="16"/>
        <v>theater</v>
      </c>
      <c r="T169" s="4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2"/>
        <v>31.30913348946136</v>
      </c>
      <c r="G170" t="s">
        <v>14</v>
      </c>
      <c r="H170">
        <v>955</v>
      </c>
      <c r="I170" s="8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s="4" t="str">
        <f t="shared" si="16"/>
        <v>music</v>
      </c>
      <c r="T170" s="4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2"/>
        <v>424.08154506437768</v>
      </c>
      <c r="G171" t="s">
        <v>20</v>
      </c>
      <c r="H171">
        <v>1267</v>
      </c>
      <c r="I171" s="8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s="4" t="str">
        <f t="shared" si="16"/>
        <v>film &amp; video</v>
      </c>
      <c r="T171" s="4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2"/>
        <v>2.93886230728336</v>
      </c>
      <c r="G172" t="s">
        <v>14</v>
      </c>
      <c r="H172">
        <v>67</v>
      </c>
      <c r="I172" s="8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s="4" t="str">
        <f t="shared" si="16"/>
        <v>music</v>
      </c>
      <c r="T172" s="4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s="4" t="str">
        <f t="shared" si="16"/>
        <v>publishing</v>
      </c>
      <c r="T173" s="4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s="4" t="str">
        <f t="shared" si="16"/>
        <v>film &amp; video</v>
      </c>
      <c r="T174" s="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2"/>
        <v>163.01447776628748</v>
      </c>
      <c r="G175" t="s">
        <v>20</v>
      </c>
      <c r="H175">
        <v>1561</v>
      </c>
      <c r="I175" s="8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s="4" t="str">
        <f t="shared" si="16"/>
        <v>theater</v>
      </c>
      <c r="T175" s="4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2"/>
        <v>894.66666666666674</v>
      </c>
      <c r="G176" t="s">
        <v>20</v>
      </c>
      <c r="H176">
        <v>48</v>
      </c>
      <c r="I176" s="8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s="4" t="str">
        <f t="shared" si="16"/>
        <v>technology</v>
      </c>
      <c r="T176" s="4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2"/>
        <v>26.191501103752756</v>
      </c>
      <c r="G177" t="s">
        <v>14</v>
      </c>
      <c r="H177">
        <v>1130</v>
      </c>
      <c r="I177" s="8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s="4" t="str">
        <f t="shared" si="16"/>
        <v>theater</v>
      </c>
      <c r="T177" s="4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2"/>
        <v>74.834782608695647</v>
      </c>
      <c r="G178" t="s">
        <v>14</v>
      </c>
      <c r="H178">
        <v>782</v>
      </c>
      <c r="I178" s="8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s="4" t="str">
        <f t="shared" si="16"/>
        <v>theater</v>
      </c>
      <c r="T178" s="4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2"/>
        <v>416.47680412371136</v>
      </c>
      <c r="G179" t="s">
        <v>20</v>
      </c>
      <c r="H179">
        <v>2739</v>
      </c>
      <c r="I179" s="8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s="4" t="str">
        <f t="shared" si="16"/>
        <v>theater</v>
      </c>
      <c r="T179" s="4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2"/>
        <v>96.208333333333329</v>
      </c>
      <c r="G180" t="s">
        <v>14</v>
      </c>
      <c r="H180">
        <v>210</v>
      </c>
      <c r="I180" s="8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s="4" t="str">
        <f t="shared" si="16"/>
        <v>food</v>
      </c>
      <c r="T180" s="4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2"/>
        <v>357.71910112359546</v>
      </c>
      <c r="G181" t="s">
        <v>20</v>
      </c>
      <c r="H181">
        <v>3537</v>
      </c>
      <c r="I181" s="8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s="4" t="str">
        <f t="shared" si="16"/>
        <v>theater</v>
      </c>
      <c r="T181" s="4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2"/>
        <v>308.45714285714286</v>
      </c>
      <c r="G182" t="s">
        <v>20</v>
      </c>
      <c r="H182">
        <v>2107</v>
      </c>
      <c r="I182" s="8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s="4" t="str">
        <f t="shared" si="16"/>
        <v>technology</v>
      </c>
      <c r="T182" s="4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2"/>
        <v>61.802325581395344</v>
      </c>
      <c r="G183" t="s">
        <v>14</v>
      </c>
      <c r="H183">
        <v>136</v>
      </c>
      <c r="I183" s="8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s="4" t="str">
        <f t="shared" si="16"/>
        <v>technology</v>
      </c>
      <c r="T183" s="4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2"/>
        <v>722.32472324723244</v>
      </c>
      <c r="G184" t="s">
        <v>20</v>
      </c>
      <c r="H184">
        <v>3318</v>
      </c>
      <c r="I184" s="8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s="4" t="str">
        <f t="shared" si="16"/>
        <v>theater</v>
      </c>
      <c r="T184" s="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2"/>
        <v>69.117647058823522</v>
      </c>
      <c r="G185" t="s">
        <v>14</v>
      </c>
      <c r="H185">
        <v>86</v>
      </c>
      <c r="I185" s="8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s="4" t="str">
        <f t="shared" si="16"/>
        <v>music</v>
      </c>
      <c r="T185" s="4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2"/>
        <v>293.05555555555554</v>
      </c>
      <c r="G186" t="s">
        <v>20</v>
      </c>
      <c r="H186">
        <v>340</v>
      </c>
      <c r="I186" s="8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s="4" t="str">
        <f t="shared" si="16"/>
        <v>theater</v>
      </c>
      <c r="T186" s="4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2"/>
        <v>71.8</v>
      </c>
      <c r="G187" t="s">
        <v>14</v>
      </c>
      <c r="H187">
        <v>19</v>
      </c>
      <c r="I187" s="8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s="4" t="str">
        <f t="shared" si="16"/>
        <v>film &amp; video</v>
      </c>
      <c r="T187" s="4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2"/>
        <v>31.934684684684683</v>
      </c>
      <c r="G188" t="s">
        <v>14</v>
      </c>
      <c r="H188">
        <v>886</v>
      </c>
      <c r="I188" s="8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s="4" t="str">
        <f t="shared" si="16"/>
        <v>theater</v>
      </c>
      <c r="T188" s="4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2"/>
        <v>229.87375415282392</v>
      </c>
      <c r="G189" t="s">
        <v>20</v>
      </c>
      <c r="H189">
        <v>1442</v>
      </c>
      <c r="I189" s="8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s="4" t="str">
        <f t="shared" si="16"/>
        <v>film &amp; video</v>
      </c>
      <c r="T189" s="4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s="4" t="str">
        <f t="shared" si="16"/>
        <v>theater</v>
      </c>
      <c r="T190" s="4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2"/>
        <v>23.525352848928385</v>
      </c>
      <c r="G191" t="s">
        <v>74</v>
      </c>
      <c r="H191">
        <v>441</v>
      </c>
      <c r="I191" s="8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s="4" t="str">
        <f t="shared" si="16"/>
        <v>theater</v>
      </c>
      <c r="T191" s="4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s="4" t="str">
        <f t="shared" si="16"/>
        <v>theater</v>
      </c>
      <c r="T192" s="4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2"/>
        <v>37.952380952380956</v>
      </c>
      <c r="G193" t="s">
        <v>14</v>
      </c>
      <c r="H193">
        <v>86</v>
      </c>
      <c r="I193" s="8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s="4" t="str">
        <f t="shared" si="16"/>
        <v>theater</v>
      </c>
      <c r="T193" s="4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2"/>
        <v>19.992957746478872</v>
      </c>
      <c r="G194" t="s">
        <v>14</v>
      </c>
      <c r="H194">
        <v>243</v>
      </c>
      <c r="I194" s="8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s="4" t="str">
        <f t="shared" si="16"/>
        <v>music</v>
      </c>
      <c r="T194" s="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8">(E195/D195)*100</f>
        <v>45.636363636363633</v>
      </c>
      <c r="G195" t="s">
        <v>14</v>
      </c>
      <c r="H195">
        <v>65</v>
      </c>
      <c r="I195" s="8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s="4" t="str">
        <f t="shared" ref="S195:S258" si="22">LEFT(R195,SEARCH("/",R195)-1)</f>
        <v>music</v>
      </c>
      <c r="T195" s="4" t="str">
        <f t="shared" ref="T195:T258" si="23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8"/>
        <v>122.7605633802817</v>
      </c>
      <c r="G196" t="s">
        <v>20</v>
      </c>
      <c r="H196">
        <v>126</v>
      </c>
      <c r="I196" s="8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s="4" t="str">
        <f t="shared" si="22"/>
        <v>music</v>
      </c>
      <c r="T196" s="4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8"/>
        <v>361.75316455696202</v>
      </c>
      <c r="G197" t="s">
        <v>20</v>
      </c>
      <c r="H197">
        <v>524</v>
      </c>
      <c r="I197" s="8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s="4" t="str">
        <f t="shared" si="22"/>
        <v>music</v>
      </c>
      <c r="T197" s="4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s="4" t="str">
        <f t="shared" si="22"/>
        <v>technology</v>
      </c>
      <c r="T198" s="4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8"/>
        <v>298.20475319926874</v>
      </c>
      <c r="G199" t="s">
        <v>20</v>
      </c>
      <c r="H199">
        <v>1989</v>
      </c>
      <c r="I199" s="8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s="4" t="str">
        <f t="shared" si="22"/>
        <v>film &amp; video</v>
      </c>
      <c r="T199" s="4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8"/>
        <v>9.5585443037974684</v>
      </c>
      <c r="G200" t="s">
        <v>14</v>
      </c>
      <c r="H200">
        <v>168</v>
      </c>
      <c r="I200" s="8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s="4" t="str">
        <f t="shared" si="22"/>
        <v>music</v>
      </c>
      <c r="T200" s="4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8"/>
        <v>53.777777777777779</v>
      </c>
      <c r="G201" t="s">
        <v>14</v>
      </c>
      <c r="H201">
        <v>13</v>
      </c>
      <c r="I201" s="8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s="4" t="str">
        <f t="shared" si="22"/>
        <v>music</v>
      </c>
      <c r="T201" s="4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s="4" t="str">
        <f t="shared" si="22"/>
        <v>theater</v>
      </c>
      <c r="T202" s="4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8"/>
        <v>681.19047619047615</v>
      </c>
      <c r="G203" t="s">
        <v>20</v>
      </c>
      <c r="H203">
        <v>157</v>
      </c>
      <c r="I203" s="8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s="4" t="str">
        <f t="shared" si="22"/>
        <v>technology</v>
      </c>
      <c r="T203" s="4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8"/>
        <v>78.831325301204828</v>
      </c>
      <c r="G204" t="s">
        <v>74</v>
      </c>
      <c r="H204">
        <v>82</v>
      </c>
      <c r="I204" s="8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s="4" t="str">
        <f t="shared" si="22"/>
        <v>food</v>
      </c>
      <c r="T204" s="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8"/>
        <v>134.40792216817235</v>
      </c>
      <c r="G205" t="s">
        <v>20</v>
      </c>
      <c r="H205">
        <v>4498</v>
      </c>
      <c r="I205" s="8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s="4" t="str">
        <f t="shared" si="22"/>
        <v>theater</v>
      </c>
      <c r="T205" s="4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8"/>
        <v>3.3719999999999999</v>
      </c>
      <c r="G206" t="s">
        <v>14</v>
      </c>
      <c r="H206">
        <v>40</v>
      </c>
      <c r="I206" s="8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s="4" t="str">
        <f t="shared" si="22"/>
        <v>music</v>
      </c>
      <c r="T206" s="4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8"/>
        <v>431.84615384615387</v>
      </c>
      <c r="G207" t="s">
        <v>20</v>
      </c>
      <c r="H207">
        <v>80</v>
      </c>
      <c r="I207" s="8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s="4" t="str">
        <f t="shared" si="22"/>
        <v>theater</v>
      </c>
      <c r="T207" s="4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8"/>
        <v>38.844444444444441</v>
      </c>
      <c r="G208" t="s">
        <v>74</v>
      </c>
      <c r="H208">
        <v>57</v>
      </c>
      <c r="I208" s="8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s="4" t="str">
        <f t="shared" si="22"/>
        <v>publishing</v>
      </c>
      <c r="T208" s="4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s="4" t="str">
        <f t="shared" si="22"/>
        <v>music</v>
      </c>
      <c r="T209" s="4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8"/>
        <v>101.12239715591672</v>
      </c>
      <c r="G210" t="s">
        <v>20</v>
      </c>
      <c r="H210">
        <v>2053</v>
      </c>
      <c r="I210" s="8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s="4" t="str">
        <f t="shared" si="22"/>
        <v>film &amp; video</v>
      </c>
      <c r="T210" s="4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8"/>
        <v>21.188688946015425</v>
      </c>
      <c r="G211" t="s">
        <v>47</v>
      </c>
      <c r="H211">
        <v>808</v>
      </c>
      <c r="I211" s="8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s="4" t="str">
        <f t="shared" si="22"/>
        <v>film &amp; video</v>
      </c>
      <c r="T211" s="4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8"/>
        <v>67.425531914893625</v>
      </c>
      <c r="G212" t="s">
        <v>14</v>
      </c>
      <c r="H212">
        <v>226</v>
      </c>
      <c r="I212" s="8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s="4" t="str">
        <f t="shared" si="22"/>
        <v>film &amp; video</v>
      </c>
      <c r="T212" s="4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8"/>
        <v>94.923371647509583</v>
      </c>
      <c r="G213" t="s">
        <v>14</v>
      </c>
      <c r="H213">
        <v>1625</v>
      </c>
      <c r="I213" s="8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s="4" t="str">
        <f t="shared" si="22"/>
        <v>theater</v>
      </c>
      <c r="T213" s="4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8"/>
        <v>151.85185185185185</v>
      </c>
      <c r="G214" t="s">
        <v>20</v>
      </c>
      <c r="H214">
        <v>168</v>
      </c>
      <c r="I214" s="8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s="4" t="str">
        <f t="shared" si="22"/>
        <v>theater</v>
      </c>
      <c r="T214" s="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8"/>
        <v>195.16382252559728</v>
      </c>
      <c r="G215" t="s">
        <v>20</v>
      </c>
      <c r="H215">
        <v>4289</v>
      </c>
      <c r="I215" s="8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s="4" t="str">
        <f t="shared" si="22"/>
        <v>music</v>
      </c>
      <c r="T215" s="4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8"/>
        <v>1023.1428571428571</v>
      </c>
      <c r="G216" t="s">
        <v>20</v>
      </c>
      <c r="H216">
        <v>165</v>
      </c>
      <c r="I216" s="8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s="4" t="str">
        <f t="shared" si="22"/>
        <v>music</v>
      </c>
      <c r="T216" s="4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8"/>
        <v>3.841836734693878</v>
      </c>
      <c r="G217" t="s">
        <v>14</v>
      </c>
      <c r="H217">
        <v>143</v>
      </c>
      <c r="I217" s="8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s="4" t="str">
        <f t="shared" si="22"/>
        <v>theater</v>
      </c>
      <c r="T217" s="4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8"/>
        <v>155.07066557107643</v>
      </c>
      <c r="G218" t="s">
        <v>20</v>
      </c>
      <c r="H218">
        <v>1815</v>
      </c>
      <c r="I218" s="8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s="4" t="str">
        <f t="shared" si="22"/>
        <v>theater</v>
      </c>
      <c r="T218" s="4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8"/>
        <v>44.753477588871718</v>
      </c>
      <c r="G219" t="s">
        <v>14</v>
      </c>
      <c r="H219">
        <v>934</v>
      </c>
      <c r="I219" s="8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s="4" t="str">
        <f t="shared" si="22"/>
        <v>film &amp; video</v>
      </c>
      <c r="T219" s="4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8"/>
        <v>215.94736842105263</v>
      </c>
      <c r="G220" t="s">
        <v>20</v>
      </c>
      <c r="H220">
        <v>397</v>
      </c>
      <c r="I220" s="8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s="4" t="str">
        <f t="shared" si="22"/>
        <v>film &amp; video</v>
      </c>
      <c r="T220" s="4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8"/>
        <v>332.12709832134288</v>
      </c>
      <c r="G221" t="s">
        <v>20</v>
      </c>
      <c r="H221">
        <v>1539</v>
      </c>
      <c r="I221" s="8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s="4" t="str">
        <f t="shared" si="22"/>
        <v>film &amp; video</v>
      </c>
      <c r="T221" s="4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8"/>
        <v>8.4430379746835449</v>
      </c>
      <c r="G222" t="s">
        <v>14</v>
      </c>
      <c r="H222">
        <v>17</v>
      </c>
      <c r="I222" s="8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s="4" t="str">
        <f t="shared" si="22"/>
        <v>theater</v>
      </c>
      <c r="T222" s="4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8"/>
        <v>98.625514403292186</v>
      </c>
      <c r="G223" t="s">
        <v>14</v>
      </c>
      <c r="H223">
        <v>2179</v>
      </c>
      <c r="I223" s="8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s="4" t="str">
        <f t="shared" si="22"/>
        <v>food</v>
      </c>
      <c r="T223" s="4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8"/>
        <v>137.97916666666669</v>
      </c>
      <c r="G224" t="s">
        <v>20</v>
      </c>
      <c r="H224">
        <v>138</v>
      </c>
      <c r="I224" s="8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s="4" t="str">
        <f t="shared" si="22"/>
        <v>photography</v>
      </c>
      <c r="T224" s="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8"/>
        <v>93.81099656357388</v>
      </c>
      <c r="G225" t="s">
        <v>14</v>
      </c>
      <c r="H225">
        <v>931</v>
      </c>
      <c r="I225" s="8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s="4" t="str">
        <f t="shared" si="22"/>
        <v>theater</v>
      </c>
      <c r="T225" s="4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8"/>
        <v>403.63930885529157</v>
      </c>
      <c r="G226" t="s">
        <v>20</v>
      </c>
      <c r="H226">
        <v>3594</v>
      </c>
      <c r="I226" s="8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s="4" t="str">
        <f t="shared" si="22"/>
        <v>film &amp; video</v>
      </c>
      <c r="T226" s="4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8"/>
        <v>260.1740412979351</v>
      </c>
      <c r="G227" t="s">
        <v>20</v>
      </c>
      <c r="H227">
        <v>5880</v>
      </c>
      <c r="I227" s="8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s="4" t="str">
        <f t="shared" si="22"/>
        <v>music</v>
      </c>
      <c r="T227" s="4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8"/>
        <v>366.63333333333333</v>
      </c>
      <c r="G228" t="s">
        <v>20</v>
      </c>
      <c r="H228">
        <v>112</v>
      </c>
      <c r="I228" s="8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s="4" t="str">
        <f t="shared" si="22"/>
        <v>photography</v>
      </c>
      <c r="T228" s="4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8"/>
        <v>168.72085385878489</v>
      </c>
      <c r="G229" t="s">
        <v>20</v>
      </c>
      <c r="H229">
        <v>943</v>
      </c>
      <c r="I229" s="8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s="4" t="str">
        <f t="shared" si="22"/>
        <v>games</v>
      </c>
      <c r="T229" s="4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8"/>
        <v>119.90717911530093</v>
      </c>
      <c r="G230" t="s">
        <v>20</v>
      </c>
      <c r="H230">
        <v>2468</v>
      </c>
      <c r="I230" s="8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s="4" t="str">
        <f t="shared" si="22"/>
        <v>film &amp; video</v>
      </c>
      <c r="T230" s="4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8"/>
        <v>193.68925233644859</v>
      </c>
      <c r="G231" t="s">
        <v>20</v>
      </c>
      <c r="H231">
        <v>2551</v>
      </c>
      <c r="I231" s="8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s="4" t="str">
        <f t="shared" si="22"/>
        <v>games</v>
      </c>
      <c r="T231" s="4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8"/>
        <v>420.16666666666669</v>
      </c>
      <c r="G232" t="s">
        <v>20</v>
      </c>
      <c r="H232">
        <v>101</v>
      </c>
      <c r="I232" s="8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s="4" t="str">
        <f t="shared" si="22"/>
        <v>games</v>
      </c>
      <c r="T232" s="4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8"/>
        <v>76.708333333333329</v>
      </c>
      <c r="G233" t="s">
        <v>74</v>
      </c>
      <c r="H233">
        <v>67</v>
      </c>
      <c r="I233" s="8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s="4" t="str">
        <f t="shared" si="22"/>
        <v>theater</v>
      </c>
      <c r="T233" s="4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8"/>
        <v>171.26470588235293</v>
      </c>
      <c r="G234" t="s">
        <v>20</v>
      </c>
      <c r="H234">
        <v>92</v>
      </c>
      <c r="I234" s="8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s="4" t="str">
        <f t="shared" si="22"/>
        <v>theater</v>
      </c>
      <c r="T234" s="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8"/>
        <v>157.89473684210526</v>
      </c>
      <c r="G235" t="s">
        <v>20</v>
      </c>
      <c r="H235">
        <v>62</v>
      </c>
      <c r="I235" s="8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s="4" t="str">
        <f t="shared" si="22"/>
        <v>film &amp; video</v>
      </c>
      <c r="T235" s="4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8"/>
        <v>109.08</v>
      </c>
      <c r="G236" t="s">
        <v>20</v>
      </c>
      <c r="H236">
        <v>149</v>
      </c>
      <c r="I236" s="8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s="4" t="str">
        <f t="shared" si="22"/>
        <v>games</v>
      </c>
      <c r="T236" s="4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8"/>
        <v>41.732558139534881</v>
      </c>
      <c r="G237" t="s">
        <v>14</v>
      </c>
      <c r="H237">
        <v>92</v>
      </c>
      <c r="I237" s="8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s="4" t="str">
        <f t="shared" si="22"/>
        <v>film &amp; video</v>
      </c>
      <c r="T237" s="4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8"/>
        <v>10.944303797468354</v>
      </c>
      <c r="G238" t="s">
        <v>14</v>
      </c>
      <c r="H238">
        <v>57</v>
      </c>
      <c r="I238" s="8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s="4" t="str">
        <f t="shared" si="22"/>
        <v>music</v>
      </c>
      <c r="T238" s="4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8"/>
        <v>159.3763440860215</v>
      </c>
      <c r="G239" t="s">
        <v>20</v>
      </c>
      <c r="H239">
        <v>329</v>
      </c>
      <c r="I239" s="8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s="4" t="str">
        <f t="shared" si="22"/>
        <v>film &amp; video</v>
      </c>
      <c r="T239" s="4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8"/>
        <v>422.41666666666669</v>
      </c>
      <c r="G240" t="s">
        <v>20</v>
      </c>
      <c r="H240">
        <v>97</v>
      </c>
      <c r="I240" s="8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s="4" t="str">
        <f t="shared" si="22"/>
        <v>theater</v>
      </c>
      <c r="T240" s="4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8"/>
        <v>97.71875</v>
      </c>
      <c r="G241" t="s">
        <v>14</v>
      </c>
      <c r="H241">
        <v>41</v>
      </c>
      <c r="I241" s="8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s="4" t="str">
        <f t="shared" si="22"/>
        <v>technology</v>
      </c>
      <c r="T241" s="4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8"/>
        <v>418.78911564625849</v>
      </c>
      <c r="G242" t="s">
        <v>20</v>
      </c>
      <c r="H242">
        <v>1784</v>
      </c>
      <c r="I242" s="8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s="4" t="str">
        <f t="shared" si="22"/>
        <v>theater</v>
      </c>
      <c r="T242" s="4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8"/>
        <v>101.91632047477745</v>
      </c>
      <c r="G243" t="s">
        <v>20</v>
      </c>
      <c r="H243">
        <v>1684</v>
      </c>
      <c r="I243" s="8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s="4" t="str">
        <f t="shared" si="22"/>
        <v>publishing</v>
      </c>
      <c r="T243" s="4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8"/>
        <v>127.72619047619047</v>
      </c>
      <c r="G244" t="s">
        <v>20</v>
      </c>
      <c r="H244">
        <v>250</v>
      </c>
      <c r="I244" s="8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s="4" t="str">
        <f t="shared" si="22"/>
        <v>music</v>
      </c>
      <c r="T244" s="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8"/>
        <v>445.21739130434781</v>
      </c>
      <c r="G245" t="s">
        <v>20</v>
      </c>
      <c r="H245">
        <v>238</v>
      </c>
      <c r="I245" s="8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s="4" t="str">
        <f t="shared" si="22"/>
        <v>theater</v>
      </c>
      <c r="T245" s="4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8"/>
        <v>569.71428571428578</v>
      </c>
      <c r="G246" t="s">
        <v>20</v>
      </c>
      <c r="H246">
        <v>53</v>
      </c>
      <c r="I246" s="8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s="4" t="str">
        <f t="shared" si="22"/>
        <v>theater</v>
      </c>
      <c r="T246" s="4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8"/>
        <v>509.34482758620686</v>
      </c>
      <c r="G247" t="s">
        <v>20</v>
      </c>
      <c r="H247">
        <v>214</v>
      </c>
      <c r="I247" s="8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s="4" t="str">
        <f t="shared" si="22"/>
        <v>theater</v>
      </c>
      <c r="T247" s="4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8"/>
        <v>325.5333333333333</v>
      </c>
      <c r="G248" t="s">
        <v>20</v>
      </c>
      <c r="H248">
        <v>222</v>
      </c>
      <c r="I248" s="8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s="4" t="str">
        <f t="shared" si="22"/>
        <v>technology</v>
      </c>
      <c r="T248" s="4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8"/>
        <v>932.61616161616166</v>
      </c>
      <c r="G249" t="s">
        <v>20</v>
      </c>
      <c r="H249">
        <v>1884</v>
      </c>
      <c r="I249" s="8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s="4" t="str">
        <f t="shared" si="22"/>
        <v>publishing</v>
      </c>
      <c r="T249" s="4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8"/>
        <v>211.33870967741933</v>
      </c>
      <c r="G250" t="s">
        <v>20</v>
      </c>
      <c r="H250">
        <v>218</v>
      </c>
      <c r="I250" s="8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s="4" t="str">
        <f t="shared" si="22"/>
        <v>games</v>
      </c>
      <c r="T250" s="4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8"/>
        <v>273.32520325203251</v>
      </c>
      <c r="G251" t="s">
        <v>20</v>
      </c>
      <c r="H251">
        <v>6465</v>
      </c>
      <c r="I251" s="8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s="4" t="str">
        <f t="shared" si="22"/>
        <v>publishing</v>
      </c>
      <c r="T251" s="4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s="4" t="str">
        <f t="shared" si="22"/>
        <v>music</v>
      </c>
      <c r="T252" s="4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8"/>
        <v>54.084507042253513</v>
      </c>
      <c r="G253" t="s">
        <v>14</v>
      </c>
      <c r="H253">
        <v>101</v>
      </c>
      <c r="I253" s="8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s="4" t="str">
        <f t="shared" si="22"/>
        <v>theater</v>
      </c>
      <c r="T253" s="4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8"/>
        <v>626.29999999999995</v>
      </c>
      <c r="G254" t="s">
        <v>20</v>
      </c>
      <c r="H254">
        <v>59</v>
      </c>
      <c r="I254" s="8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s="4" t="str">
        <f t="shared" si="22"/>
        <v>theater</v>
      </c>
      <c r="T254" s="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8"/>
        <v>89.021399176954731</v>
      </c>
      <c r="G255" t="s">
        <v>14</v>
      </c>
      <c r="H255">
        <v>1335</v>
      </c>
      <c r="I255" s="8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s="4" t="str">
        <f t="shared" si="22"/>
        <v>film &amp; video</v>
      </c>
      <c r="T255" s="4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8"/>
        <v>184.89130434782609</v>
      </c>
      <c r="G256" t="s">
        <v>20</v>
      </c>
      <c r="H256">
        <v>88</v>
      </c>
      <c r="I256" s="8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s="4" t="str">
        <f t="shared" si="22"/>
        <v>publishing</v>
      </c>
      <c r="T256" s="4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8"/>
        <v>120.16770186335404</v>
      </c>
      <c r="G257" t="s">
        <v>20</v>
      </c>
      <c r="H257">
        <v>1697</v>
      </c>
      <c r="I257" s="8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s="4" t="str">
        <f t="shared" si="22"/>
        <v>music</v>
      </c>
      <c r="T257" s="4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8"/>
        <v>23.390243902439025</v>
      </c>
      <c r="G258" t="s">
        <v>14</v>
      </c>
      <c r="H258">
        <v>15</v>
      </c>
      <c r="I258" s="8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s="4" t="str">
        <f t="shared" si="22"/>
        <v>music</v>
      </c>
      <c r="T258" s="4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24">(E259/D259)*100</f>
        <v>146</v>
      </c>
      <c r="G259" t="s">
        <v>20</v>
      </c>
      <c r="H259">
        <v>92</v>
      </c>
      <c r="I259" s="8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s="4" t="str">
        <f t="shared" ref="S259:S322" si="28">LEFT(R259,SEARCH("/",R259)-1)</f>
        <v>theater</v>
      </c>
      <c r="T259" s="4" t="str">
        <f t="shared" ref="T259:T322" si="29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24"/>
        <v>268.48</v>
      </c>
      <c r="G260" t="s">
        <v>20</v>
      </c>
      <c r="H260">
        <v>186</v>
      </c>
      <c r="I260" s="8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s="4" t="str">
        <f t="shared" si="28"/>
        <v>theater</v>
      </c>
      <c r="T260" s="4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24"/>
        <v>597.5</v>
      </c>
      <c r="G261" t="s">
        <v>20</v>
      </c>
      <c r="H261">
        <v>138</v>
      </c>
      <c r="I261" s="8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s="4" t="str">
        <f t="shared" si="28"/>
        <v>photography</v>
      </c>
      <c r="T261" s="4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24"/>
        <v>157.69841269841268</v>
      </c>
      <c r="G262" t="s">
        <v>20</v>
      </c>
      <c r="H262">
        <v>261</v>
      </c>
      <c r="I262" s="8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s="4" t="str">
        <f t="shared" si="28"/>
        <v>music</v>
      </c>
      <c r="T262" s="4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24"/>
        <v>31.201660735468568</v>
      </c>
      <c r="G263" t="s">
        <v>14</v>
      </c>
      <c r="H263">
        <v>454</v>
      </c>
      <c r="I263" s="8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s="4" t="str">
        <f t="shared" si="28"/>
        <v>music</v>
      </c>
      <c r="T263" s="4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24"/>
        <v>313.41176470588238</v>
      </c>
      <c r="G264" t="s">
        <v>20</v>
      </c>
      <c r="H264">
        <v>107</v>
      </c>
      <c r="I264" s="8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s="4" t="str">
        <f t="shared" si="28"/>
        <v>music</v>
      </c>
      <c r="T264" s="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24"/>
        <v>370.89655172413791</v>
      </c>
      <c r="G265" t="s">
        <v>20</v>
      </c>
      <c r="H265">
        <v>199</v>
      </c>
      <c r="I265" s="8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s="4" t="str">
        <f t="shared" si="28"/>
        <v>photography</v>
      </c>
      <c r="T265" s="4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24"/>
        <v>362.66447368421052</v>
      </c>
      <c r="G266" t="s">
        <v>20</v>
      </c>
      <c r="H266">
        <v>5512</v>
      </c>
      <c r="I266" s="8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s="4" t="str">
        <f t="shared" si="28"/>
        <v>theater</v>
      </c>
      <c r="T266" s="4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24"/>
        <v>123.08163265306122</v>
      </c>
      <c r="G267" t="s">
        <v>20</v>
      </c>
      <c r="H267">
        <v>86</v>
      </c>
      <c r="I267" s="8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s="4" t="str">
        <f t="shared" si="28"/>
        <v>theater</v>
      </c>
      <c r="T267" s="4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24"/>
        <v>76.766756032171585</v>
      </c>
      <c r="G268" t="s">
        <v>14</v>
      </c>
      <c r="H268">
        <v>3182</v>
      </c>
      <c r="I268" s="8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s="4" t="str">
        <f t="shared" si="28"/>
        <v>music</v>
      </c>
      <c r="T268" s="4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24"/>
        <v>233.62012987012989</v>
      </c>
      <c r="G269" t="s">
        <v>20</v>
      </c>
      <c r="H269">
        <v>2768</v>
      </c>
      <c r="I269" s="8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s="4" t="str">
        <f t="shared" si="28"/>
        <v>theater</v>
      </c>
      <c r="T269" s="4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24"/>
        <v>180.53333333333333</v>
      </c>
      <c r="G270" t="s">
        <v>20</v>
      </c>
      <c r="H270">
        <v>48</v>
      </c>
      <c r="I270" s="8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s="4" t="str">
        <f t="shared" si="28"/>
        <v>film &amp; video</v>
      </c>
      <c r="T270" s="4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24"/>
        <v>252.62857142857143</v>
      </c>
      <c r="G271" t="s">
        <v>20</v>
      </c>
      <c r="H271">
        <v>87</v>
      </c>
      <c r="I271" s="8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s="4" t="str">
        <f t="shared" si="28"/>
        <v>film &amp; video</v>
      </c>
      <c r="T271" s="4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24"/>
        <v>27.176538240368025</v>
      </c>
      <c r="G272" t="s">
        <v>74</v>
      </c>
      <c r="H272">
        <v>1890</v>
      </c>
      <c r="I272" s="8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s="4" t="str">
        <f t="shared" si="28"/>
        <v>games</v>
      </c>
      <c r="T272" s="4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24"/>
        <v>1.2706571242680547</v>
      </c>
      <c r="G273" t="s">
        <v>47</v>
      </c>
      <c r="H273">
        <v>61</v>
      </c>
      <c r="I273" s="8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s="4" t="str">
        <f t="shared" si="28"/>
        <v>photography</v>
      </c>
      <c r="T273" s="4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24"/>
        <v>304.0097847358121</v>
      </c>
      <c r="G274" t="s">
        <v>20</v>
      </c>
      <c r="H274">
        <v>1894</v>
      </c>
      <c r="I274" s="8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s="4" t="str">
        <f t="shared" si="28"/>
        <v>theater</v>
      </c>
      <c r="T274" s="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24"/>
        <v>137.23076923076923</v>
      </c>
      <c r="G275" t="s">
        <v>20</v>
      </c>
      <c r="H275">
        <v>282</v>
      </c>
      <c r="I275" s="8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s="4" t="str">
        <f t="shared" si="28"/>
        <v>theater</v>
      </c>
      <c r="T275" s="4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24"/>
        <v>32.208333333333336</v>
      </c>
      <c r="G276" t="s">
        <v>14</v>
      </c>
      <c r="H276">
        <v>15</v>
      </c>
      <c r="I276" s="8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s="4" t="str">
        <f t="shared" si="28"/>
        <v>theater</v>
      </c>
      <c r="T276" s="4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24"/>
        <v>241.51282051282053</v>
      </c>
      <c r="G277" t="s">
        <v>20</v>
      </c>
      <c r="H277">
        <v>116</v>
      </c>
      <c r="I277" s="8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s="4" t="str">
        <f t="shared" si="28"/>
        <v>publishing</v>
      </c>
      <c r="T277" s="4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24"/>
        <v>96.8</v>
      </c>
      <c r="G278" t="s">
        <v>14</v>
      </c>
      <c r="H278">
        <v>133</v>
      </c>
      <c r="I278" s="8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s="4" t="str">
        <f t="shared" si="28"/>
        <v>games</v>
      </c>
      <c r="T278" s="4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24"/>
        <v>1066.4285714285716</v>
      </c>
      <c r="G279" t="s">
        <v>20</v>
      </c>
      <c r="H279">
        <v>83</v>
      </c>
      <c r="I279" s="8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s="4" t="str">
        <f t="shared" si="28"/>
        <v>theater</v>
      </c>
      <c r="T279" s="4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24"/>
        <v>325.88888888888891</v>
      </c>
      <c r="G280" t="s">
        <v>20</v>
      </c>
      <c r="H280">
        <v>91</v>
      </c>
      <c r="I280" s="8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s="4" t="str">
        <f t="shared" si="28"/>
        <v>technology</v>
      </c>
      <c r="T280" s="4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24"/>
        <v>170.70000000000002</v>
      </c>
      <c r="G281" t="s">
        <v>20</v>
      </c>
      <c r="H281">
        <v>546</v>
      </c>
      <c r="I281" s="8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s="4" t="str">
        <f t="shared" si="28"/>
        <v>theater</v>
      </c>
      <c r="T281" s="4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24"/>
        <v>581.44000000000005</v>
      </c>
      <c r="G282" t="s">
        <v>20</v>
      </c>
      <c r="H282">
        <v>393</v>
      </c>
      <c r="I282" s="8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s="4" t="str">
        <f t="shared" si="28"/>
        <v>film &amp; video</v>
      </c>
      <c r="T282" s="4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24"/>
        <v>91.520972644376897</v>
      </c>
      <c r="G283" t="s">
        <v>14</v>
      </c>
      <c r="H283">
        <v>2062</v>
      </c>
      <c r="I283" s="8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s="4" t="str">
        <f t="shared" si="28"/>
        <v>theater</v>
      </c>
      <c r="T283" s="4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24"/>
        <v>108.04761904761904</v>
      </c>
      <c r="G284" t="s">
        <v>20</v>
      </c>
      <c r="H284">
        <v>133</v>
      </c>
      <c r="I284" s="8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s="4" t="str">
        <f t="shared" si="28"/>
        <v>film &amp; video</v>
      </c>
      <c r="T284" s="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24"/>
        <v>18.728395061728396</v>
      </c>
      <c r="G285" t="s">
        <v>14</v>
      </c>
      <c r="H285">
        <v>29</v>
      </c>
      <c r="I285" s="8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s="4" t="str">
        <f t="shared" si="28"/>
        <v>music</v>
      </c>
      <c r="T285" s="4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24"/>
        <v>83.193877551020407</v>
      </c>
      <c r="G286" t="s">
        <v>14</v>
      </c>
      <c r="H286">
        <v>132</v>
      </c>
      <c r="I286" s="8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s="4" t="str">
        <f t="shared" si="28"/>
        <v>technology</v>
      </c>
      <c r="T286" s="4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24"/>
        <v>706.33333333333337</v>
      </c>
      <c r="G287" t="s">
        <v>20</v>
      </c>
      <c r="H287">
        <v>254</v>
      </c>
      <c r="I287" s="8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s="4" t="str">
        <f t="shared" si="28"/>
        <v>theater</v>
      </c>
      <c r="T287" s="4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24"/>
        <v>17.446030330062445</v>
      </c>
      <c r="G288" t="s">
        <v>74</v>
      </c>
      <c r="H288">
        <v>184</v>
      </c>
      <c r="I288" s="8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s="4" t="str">
        <f t="shared" si="28"/>
        <v>theater</v>
      </c>
      <c r="T288" s="4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24"/>
        <v>209.73015873015873</v>
      </c>
      <c r="G289" t="s">
        <v>20</v>
      </c>
      <c r="H289">
        <v>176</v>
      </c>
      <c r="I289" s="8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s="4" t="str">
        <f t="shared" si="28"/>
        <v>music</v>
      </c>
      <c r="T289" s="4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24"/>
        <v>97.785714285714292</v>
      </c>
      <c r="G290" t="s">
        <v>14</v>
      </c>
      <c r="H290">
        <v>137</v>
      </c>
      <c r="I290" s="8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s="4" t="str">
        <f t="shared" si="28"/>
        <v>music</v>
      </c>
      <c r="T290" s="4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24"/>
        <v>1684.25</v>
      </c>
      <c r="G291" t="s">
        <v>20</v>
      </c>
      <c r="H291">
        <v>337</v>
      </c>
      <c r="I291" s="8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s="4" t="str">
        <f t="shared" si="28"/>
        <v>theater</v>
      </c>
      <c r="T291" s="4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24"/>
        <v>54.402135231316727</v>
      </c>
      <c r="G292" t="s">
        <v>14</v>
      </c>
      <c r="H292">
        <v>908</v>
      </c>
      <c r="I292" s="8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s="4" t="str">
        <f t="shared" si="28"/>
        <v>film &amp; video</v>
      </c>
      <c r="T292" s="4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24"/>
        <v>456.61111111111109</v>
      </c>
      <c r="G293" t="s">
        <v>20</v>
      </c>
      <c r="H293">
        <v>107</v>
      </c>
      <c r="I293" s="8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s="4" t="str">
        <f t="shared" si="28"/>
        <v>technology</v>
      </c>
      <c r="T293" s="4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s="4" t="str">
        <f t="shared" si="28"/>
        <v>food</v>
      </c>
      <c r="T294" s="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24"/>
        <v>16.384615384615383</v>
      </c>
      <c r="G295" t="s">
        <v>74</v>
      </c>
      <c r="H295">
        <v>32</v>
      </c>
      <c r="I295" s="8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s="4" t="str">
        <f t="shared" si="28"/>
        <v>theater</v>
      </c>
      <c r="T295" s="4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24"/>
        <v>1339.6666666666667</v>
      </c>
      <c r="G296" t="s">
        <v>20</v>
      </c>
      <c r="H296">
        <v>183</v>
      </c>
      <c r="I296" s="8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s="4" t="str">
        <f t="shared" si="28"/>
        <v>theater</v>
      </c>
      <c r="T296" s="4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24"/>
        <v>35.650077760497666</v>
      </c>
      <c r="G297" t="s">
        <v>14</v>
      </c>
      <c r="H297">
        <v>1910</v>
      </c>
      <c r="I297" s="8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s="4" t="str">
        <f t="shared" si="28"/>
        <v>theater</v>
      </c>
      <c r="T297" s="4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24"/>
        <v>54.950819672131146</v>
      </c>
      <c r="G298" t="s">
        <v>14</v>
      </c>
      <c r="H298">
        <v>38</v>
      </c>
      <c r="I298" s="8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s="4" t="str">
        <f t="shared" si="28"/>
        <v>theater</v>
      </c>
      <c r="T298" s="4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24"/>
        <v>94.236111111111114</v>
      </c>
      <c r="G299" t="s">
        <v>14</v>
      </c>
      <c r="H299">
        <v>104</v>
      </c>
      <c r="I299" s="8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s="4" t="str">
        <f t="shared" si="28"/>
        <v>theater</v>
      </c>
      <c r="T299" s="4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24"/>
        <v>143.91428571428571</v>
      </c>
      <c r="G300" t="s">
        <v>20</v>
      </c>
      <c r="H300">
        <v>72</v>
      </c>
      <c r="I300" s="8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s="4" t="str">
        <f t="shared" si="28"/>
        <v>music</v>
      </c>
      <c r="T300" s="4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24"/>
        <v>51.421052631578945</v>
      </c>
      <c r="G301" t="s">
        <v>14</v>
      </c>
      <c r="H301">
        <v>49</v>
      </c>
      <c r="I301" s="8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s="4" t="str">
        <f t="shared" si="28"/>
        <v>food</v>
      </c>
      <c r="T301" s="4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s="4" t="str">
        <f t="shared" si="28"/>
        <v>publishing</v>
      </c>
      <c r="T302" s="4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24"/>
        <v>1344.6666666666667</v>
      </c>
      <c r="G303" t="s">
        <v>20</v>
      </c>
      <c r="H303">
        <v>295</v>
      </c>
      <c r="I303" s="8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s="4" t="str">
        <f t="shared" si="28"/>
        <v>film &amp; video</v>
      </c>
      <c r="T303" s="4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24"/>
        <v>31.844940867279899</v>
      </c>
      <c r="G304" t="s">
        <v>14</v>
      </c>
      <c r="H304">
        <v>245</v>
      </c>
      <c r="I304" s="8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s="4" t="str">
        <f t="shared" si="28"/>
        <v>theater</v>
      </c>
      <c r="T304" s="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24"/>
        <v>82.617647058823536</v>
      </c>
      <c r="G305" t="s">
        <v>14</v>
      </c>
      <c r="H305">
        <v>32</v>
      </c>
      <c r="I305" s="8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s="4" t="str">
        <f t="shared" si="28"/>
        <v>music</v>
      </c>
      <c r="T305" s="4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24"/>
        <v>546.14285714285722</v>
      </c>
      <c r="G306" t="s">
        <v>20</v>
      </c>
      <c r="H306">
        <v>142</v>
      </c>
      <c r="I306" s="8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s="4" t="str">
        <f t="shared" si="28"/>
        <v>film &amp; video</v>
      </c>
      <c r="T306" s="4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24"/>
        <v>286.21428571428572</v>
      </c>
      <c r="G307" t="s">
        <v>20</v>
      </c>
      <c r="H307">
        <v>85</v>
      </c>
      <c r="I307" s="8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s="4" t="str">
        <f t="shared" si="28"/>
        <v>theater</v>
      </c>
      <c r="T307" s="4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24"/>
        <v>7.9076923076923071</v>
      </c>
      <c r="G308" t="s">
        <v>14</v>
      </c>
      <c r="H308">
        <v>7</v>
      </c>
      <c r="I308" s="8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s="4" t="str">
        <f t="shared" si="28"/>
        <v>theater</v>
      </c>
      <c r="T308" s="4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24"/>
        <v>132.13677811550153</v>
      </c>
      <c r="G309" t="s">
        <v>20</v>
      </c>
      <c r="H309">
        <v>659</v>
      </c>
      <c r="I309" s="8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s="4" t="str">
        <f t="shared" si="28"/>
        <v>publishing</v>
      </c>
      <c r="T309" s="4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24"/>
        <v>74.077834179357026</v>
      </c>
      <c r="G310" t="s">
        <v>14</v>
      </c>
      <c r="H310">
        <v>803</v>
      </c>
      <c r="I310" s="8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s="4" t="str">
        <f t="shared" si="28"/>
        <v>theater</v>
      </c>
      <c r="T310" s="4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s="4" t="str">
        <f t="shared" si="28"/>
        <v>music</v>
      </c>
      <c r="T311" s="4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24"/>
        <v>20.333333333333332</v>
      </c>
      <c r="G312" t="s">
        <v>14</v>
      </c>
      <c r="H312">
        <v>16</v>
      </c>
      <c r="I312" s="8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s="4" t="str">
        <f t="shared" si="28"/>
        <v>games</v>
      </c>
      <c r="T312" s="4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24"/>
        <v>203.36507936507937</v>
      </c>
      <c r="G313" t="s">
        <v>20</v>
      </c>
      <c r="H313">
        <v>121</v>
      </c>
      <c r="I313" s="8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s="4" t="str">
        <f t="shared" si="28"/>
        <v>theater</v>
      </c>
      <c r="T313" s="4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24"/>
        <v>310.2284263959391</v>
      </c>
      <c r="G314" t="s">
        <v>20</v>
      </c>
      <c r="H314">
        <v>3742</v>
      </c>
      <c r="I314" s="8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s="4" t="str">
        <f t="shared" si="28"/>
        <v>theater</v>
      </c>
      <c r="T314" s="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s="4" t="str">
        <f t="shared" si="28"/>
        <v>music</v>
      </c>
      <c r="T315" s="4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24"/>
        <v>294.71428571428572</v>
      </c>
      <c r="G316" t="s">
        <v>20</v>
      </c>
      <c r="H316">
        <v>133</v>
      </c>
      <c r="I316" s="8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s="4" t="str">
        <f t="shared" si="28"/>
        <v>film &amp; video</v>
      </c>
      <c r="T316" s="4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24"/>
        <v>33.89473684210526</v>
      </c>
      <c r="G317" t="s">
        <v>14</v>
      </c>
      <c r="H317">
        <v>31</v>
      </c>
      <c r="I317" s="8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s="4" t="str">
        <f t="shared" si="28"/>
        <v>theater</v>
      </c>
      <c r="T317" s="4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24"/>
        <v>66.677083333333329</v>
      </c>
      <c r="G318" t="s">
        <v>14</v>
      </c>
      <c r="H318">
        <v>108</v>
      </c>
      <c r="I318" s="8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s="4" t="str">
        <f t="shared" si="28"/>
        <v>food</v>
      </c>
      <c r="T318" s="4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s="4" t="str">
        <f t="shared" si="28"/>
        <v>theater</v>
      </c>
      <c r="T319" s="4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24"/>
        <v>15.842105263157894</v>
      </c>
      <c r="G320" t="s">
        <v>14</v>
      </c>
      <c r="H320">
        <v>17</v>
      </c>
      <c r="I320" s="8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s="4" t="str">
        <f t="shared" si="28"/>
        <v>music</v>
      </c>
      <c r="T320" s="4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24"/>
        <v>38.702380952380956</v>
      </c>
      <c r="G321" t="s">
        <v>74</v>
      </c>
      <c r="H321">
        <v>64</v>
      </c>
      <c r="I321" s="8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s="4" t="str">
        <f t="shared" si="28"/>
        <v>technology</v>
      </c>
      <c r="T321" s="4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24"/>
        <v>9.5876777251184837</v>
      </c>
      <c r="G322" t="s">
        <v>14</v>
      </c>
      <c r="H322">
        <v>80</v>
      </c>
      <c r="I322" s="8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s="4" t="str">
        <f t="shared" si="28"/>
        <v>publishing</v>
      </c>
      <c r="T322" s="4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30">(E323/D323)*100</f>
        <v>94.144366197183089</v>
      </c>
      <c r="G323" t="s">
        <v>14</v>
      </c>
      <c r="H323">
        <v>2468</v>
      </c>
      <c r="I323" s="8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s="4" t="str">
        <f t="shared" ref="S323:S386" si="34">LEFT(R323,SEARCH("/",R323)-1)</f>
        <v>film &amp; video</v>
      </c>
      <c r="T323" s="4" t="str">
        <f t="shared" ref="T323:T386" si="35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30"/>
        <v>166.56234096692114</v>
      </c>
      <c r="G324" t="s">
        <v>20</v>
      </c>
      <c r="H324">
        <v>5168</v>
      </c>
      <c r="I324" s="8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s="4" t="str">
        <f t="shared" si="34"/>
        <v>theater</v>
      </c>
      <c r="T324" s="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30"/>
        <v>24.134831460674157</v>
      </c>
      <c r="G325" t="s">
        <v>14</v>
      </c>
      <c r="H325">
        <v>26</v>
      </c>
      <c r="I325" s="8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s="4" t="str">
        <f t="shared" si="34"/>
        <v>film &amp; video</v>
      </c>
      <c r="T325" s="4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30"/>
        <v>164.05633802816902</v>
      </c>
      <c r="G326" t="s">
        <v>20</v>
      </c>
      <c r="H326">
        <v>307</v>
      </c>
      <c r="I326" s="8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s="4" t="str">
        <f t="shared" si="34"/>
        <v>theater</v>
      </c>
      <c r="T326" s="4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30"/>
        <v>90.723076923076931</v>
      </c>
      <c r="G327" t="s">
        <v>14</v>
      </c>
      <c r="H327">
        <v>73</v>
      </c>
      <c r="I327" s="8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s="4" t="str">
        <f t="shared" si="34"/>
        <v>theater</v>
      </c>
      <c r="T327" s="4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30"/>
        <v>46.194444444444443</v>
      </c>
      <c r="G328" t="s">
        <v>14</v>
      </c>
      <c r="H328">
        <v>128</v>
      </c>
      <c r="I328" s="8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s="4" t="str">
        <f t="shared" si="34"/>
        <v>film &amp; video</v>
      </c>
      <c r="T328" s="4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30"/>
        <v>38.53846153846154</v>
      </c>
      <c r="G329" t="s">
        <v>14</v>
      </c>
      <c r="H329">
        <v>33</v>
      </c>
      <c r="I329" s="8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s="4" t="str">
        <f t="shared" si="34"/>
        <v>theater</v>
      </c>
      <c r="T329" s="4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30"/>
        <v>133.56231003039514</v>
      </c>
      <c r="G330" t="s">
        <v>20</v>
      </c>
      <c r="H330">
        <v>2441</v>
      </c>
      <c r="I330" s="8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s="4" t="str">
        <f t="shared" si="34"/>
        <v>music</v>
      </c>
      <c r="T330" s="4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30"/>
        <v>22.896588486140725</v>
      </c>
      <c r="G331" t="s">
        <v>47</v>
      </c>
      <c r="H331">
        <v>211</v>
      </c>
      <c r="I331" s="8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s="4" t="str">
        <f t="shared" si="34"/>
        <v>games</v>
      </c>
      <c r="T331" s="4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30"/>
        <v>184.95548961424333</v>
      </c>
      <c r="G332" t="s">
        <v>20</v>
      </c>
      <c r="H332">
        <v>1385</v>
      </c>
      <c r="I332" s="8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s="4" t="str">
        <f t="shared" si="34"/>
        <v>film &amp; video</v>
      </c>
      <c r="T332" s="4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30"/>
        <v>443.72727272727275</v>
      </c>
      <c r="G333" t="s">
        <v>20</v>
      </c>
      <c r="H333">
        <v>190</v>
      </c>
      <c r="I333" s="8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s="4" t="str">
        <f t="shared" si="34"/>
        <v>food</v>
      </c>
      <c r="T333" s="4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30"/>
        <v>199.9806763285024</v>
      </c>
      <c r="G334" t="s">
        <v>20</v>
      </c>
      <c r="H334">
        <v>470</v>
      </c>
      <c r="I334" s="8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s="4" t="str">
        <f t="shared" si="34"/>
        <v>technology</v>
      </c>
      <c r="T334" s="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30"/>
        <v>123.95833333333333</v>
      </c>
      <c r="G335" t="s">
        <v>20</v>
      </c>
      <c r="H335">
        <v>253</v>
      </c>
      <c r="I335" s="8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s="4" t="str">
        <f t="shared" si="34"/>
        <v>theater</v>
      </c>
      <c r="T335" s="4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30"/>
        <v>186.61329305135951</v>
      </c>
      <c r="G336" t="s">
        <v>20</v>
      </c>
      <c r="H336">
        <v>1113</v>
      </c>
      <c r="I336" s="8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s="4" t="str">
        <f t="shared" si="34"/>
        <v>music</v>
      </c>
      <c r="T336" s="4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30"/>
        <v>114.28538550057536</v>
      </c>
      <c r="G337" t="s">
        <v>20</v>
      </c>
      <c r="H337">
        <v>2283</v>
      </c>
      <c r="I337" s="8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s="4" t="str">
        <f t="shared" si="34"/>
        <v>music</v>
      </c>
      <c r="T337" s="4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30"/>
        <v>97.032531824611041</v>
      </c>
      <c r="G338" t="s">
        <v>14</v>
      </c>
      <c r="H338">
        <v>1072</v>
      </c>
      <c r="I338" s="8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s="4" t="str">
        <f t="shared" si="34"/>
        <v>music</v>
      </c>
      <c r="T338" s="4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30"/>
        <v>122.81904761904762</v>
      </c>
      <c r="G339" t="s">
        <v>20</v>
      </c>
      <c r="H339">
        <v>1095</v>
      </c>
      <c r="I339" s="8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s="4" t="str">
        <f t="shared" si="34"/>
        <v>theater</v>
      </c>
      <c r="T339" s="4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30"/>
        <v>179.14326647564468</v>
      </c>
      <c r="G340" t="s">
        <v>20</v>
      </c>
      <c r="H340">
        <v>1690</v>
      </c>
      <c r="I340" s="8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s="4" t="str">
        <f t="shared" si="34"/>
        <v>theater</v>
      </c>
      <c r="T340" s="4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30"/>
        <v>79.951577402787962</v>
      </c>
      <c r="G341" t="s">
        <v>74</v>
      </c>
      <c r="H341">
        <v>1297</v>
      </c>
      <c r="I341" s="8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s="4" t="str">
        <f t="shared" si="34"/>
        <v>theater</v>
      </c>
      <c r="T341" s="4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30"/>
        <v>94.242587601078171</v>
      </c>
      <c r="G342" t="s">
        <v>14</v>
      </c>
      <c r="H342">
        <v>393</v>
      </c>
      <c r="I342" s="8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s="4" t="str">
        <f t="shared" si="34"/>
        <v>photography</v>
      </c>
      <c r="T342" s="4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30"/>
        <v>84.669291338582681</v>
      </c>
      <c r="G343" t="s">
        <v>14</v>
      </c>
      <c r="H343">
        <v>1257</v>
      </c>
      <c r="I343" s="8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s="4" t="str">
        <f t="shared" si="34"/>
        <v>music</v>
      </c>
      <c r="T343" s="4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30"/>
        <v>66.521920668058456</v>
      </c>
      <c r="G344" t="s">
        <v>14</v>
      </c>
      <c r="H344">
        <v>328</v>
      </c>
      <c r="I344" s="8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s="4" t="str">
        <f t="shared" si="34"/>
        <v>theater</v>
      </c>
      <c r="T344" s="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30"/>
        <v>53.922222222222224</v>
      </c>
      <c r="G345" t="s">
        <v>14</v>
      </c>
      <c r="H345">
        <v>147</v>
      </c>
      <c r="I345" s="8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s="4" t="str">
        <f t="shared" si="34"/>
        <v>theater</v>
      </c>
      <c r="T345" s="4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30"/>
        <v>41.983299595141702</v>
      </c>
      <c r="G346" t="s">
        <v>14</v>
      </c>
      <c r="H346">
        <v>830</v>
      </c>
      <c r="I346" s="8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s="4" t="str">
        <f t="shared" si="34"/>
        <v>games</v>
      </c>
      <c r="T346" s="4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30"/>
        <v>14.69479695431472</v>
      </c>
      <c r="G347" t="s">
        <v>14</v>
      </c>
      <c r="H347">
        <v>331</v>
      </c>
      <c r="I347" s="8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s="4" t="str">
        <f t="shared" si="34"/>
        <v>film &amp; video</v>
      </c>
      <c r="T347" s="4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s="4" t="str">
        <f t="shared" si="34"/>
        <v>music</v>
      </c>
      <c r="T348" s="4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30"/>
        <v>1400.7777777777778</v>
      </c>
      <c r="G349" t="s">
        <v>20</v>
      </c>
      <c r="H349">
        <v>191</v>
      </c>
      <c r="I349" s="8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s="4" t="str">
        <f t="shared" si="34"/>
        <v>technology</v>
      </c>
      <c r="T349" s="4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30"/>
        <v>71.770351758793964</v>
      </c>
      <c r="G350" t="s">
        <v>14</v>
      </c>
      <c r="H350">
        <v>3483</v>
      </c>
      <c r="I350" s="8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s="4" t="str">
        <f t="shared" si="34"/>
        <v>food</v>
      </c>
      <c r="T350" s="4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30"/>
        <v>53.074115044247783</v>
      </c>
      <c r="G351" t="s">
        <v>14</v>
      </c>
      <c r="H351">
        <v>923</v>
      </c>
      <c r="I351" s="8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s="4" t="str">
        <f t="shared" si="34"/>
        <v>theater</v>
      </c>
      <c r="T351" s="4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s="4" t="str">
        <f t="shared" si="34"/>
        <v>music</v>
      </c>
      <c r="T352" s="4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30"/>
        <v>127.70715249662618</v>
      </c>
      <c r="G353" t="s">
        <v>20</v>
      </c>
      <c r="H353">
        <v>2013</v>
      </c>
      <c r="I353" s="8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s="4" t="str">
        <f t="shared" si="34"/>
        <v>music</v>
      </c>
      <c r="T353" s="4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30"/>
        <v>34.892857142857139</v>
      </c>
      <c r="G354" t="s">
        <v>14</v>
      </c>
      <c r="H354">
        <v>33</v>
      </c>
      <c r="I354" s="8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s="4" t="str">
        <f t="shared" si="34"/>
        <v>theater</v>
      </c>
      <c r="T354" s="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30"/>
        <v>410.59821428571428</v>
      </c>
      <c r="G355" t="s">
        <v>20</v>
      </c>
      <c r="H355">
        <v>1703</v>
      </c>
      <c r="I355" s="8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s="4" t="str">
        <f t="shared" si="34"/>
        <v>theater</v>
      </c>
      <c r="T355" s="4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s="4" t="str">
        <f t="shared" si="34"/>
        <v>film &amp; video</v>
      </c>
      <c r="T356" s="4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30"/>
        <v>58.973684210526315</v>
      </c>
      <c r="G357" t="s">
        <v>47</v>
      </c>
      <c r="H357">
        <v>86</v>
      </c>
      <c r="I357" s="8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s="4" t="str">
        <f t="shared" si="34"/>
        <v>technology</v>
      </c>
      <c r="T357" s="4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30"/>
        <v>36.892473118279568</v>
      </c>
      <c r="G358" t="s">
        <v>14</v>
      </c>
      <c r="H358">
        <v>40</v>
      </c>
      <c r="I358" s="8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s="4" t="str">
        <f t="shared" si="34"/>
        <v>theater</v>
      </c>
      <c r="T358" s="4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30"/>
        <v>184.91304347826087</v>
      </c>
      <c r="G359" t="s">
        <v>20</v>
      </c>
      <c r="H359">
        <v>41</v>
      </c>
      <c r="I359" s="8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s="4" t="str">
        <f t="shared" si="34"/>
        <v>games</v>
      </c>
      <c r="T359" s="4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30"/>
        <v>11.814432989690722</v>
      </c>
      <c r="G360" t="s">
        <v>14</v>
      </c>
      <c r="H360">
        <v>23</v>
      </c>
      <c r="I360" s="8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s="4" t="str">
        <f t="shared" si="34"/>
        <v>photography</v>
      </c>
      <c r="T360" s="4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30"/>
        <v>298.7</v>
      </c>
      <c r="G361" t="s">
        <v>20</v>
      </c>
      <c r="H361">
        <v>187</v>
      </c>
      <c r="I361" s="8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s="4" t="str">
        <f t="shared" si="34"/>
        <v>film &amp; video</v>
      </c>
      <c r="T361" s="4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30"/>
        <v>226.35175879396985</v>
      </c>
      <c r="G362" t="s">
        <v>20</v>
      </c>
      <c r="H362">
        <v>2875</v>
      </c>
      <c r="I362" s="8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s="4" t="str">
        <f t="shared" si="34"/>
        <v>theater</v>
      </c>
      <c r="T362" s="4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30"/>
        <v>173.56363636363636</v>
      </c>
      <c r="G363" t="s">
        <v>20</v>
      </c>
      <c r="H363">
        <v>88</v>
      </c>
      <c r="I363" s="8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s="4" t="str">
        <f t="shared" si="34"/>
        <v>theater</v>
      </c>
      <c r="T363" s="4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30"/>
        <v>371.75675675675677</v>
      </c>
      <c r="G364" t="s">
        <v>20</v>
      </c>
      <c r="H364">
        <v>191</v>
      </c>
      <c r="I364" s="8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s="4" t="str">
        <f t="shared" si="34"/>
        <v>music</v>
      </c>
      <c r="T364" s="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30"/>
        <v>160.19230769230771</v>
      </c>
      <c r="G365" t="s">
        <v>20</v>
      </c>
      <c r="H365">
        <v>139</v>
      </c>
      <c r="I365" s="8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s="4" t="str">
        <f t="shared" si="34"/>
        <v>music</v>
      </c>
      <c r="T365" s="4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30"/>
        <v>1616.3333333333335</v>
      </c>
      <c r="G366" t="s">
        <v>20</v>
      </c>
      <c r="H366">
        <v>186</v>
      </c>
      <c r="I366" s="8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s="4" t="str">
        <f t="shared" si="34"/>
        <v>music</v>
      </c>
      <c r="T366" s="4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30"/>
        <v>733.4375</v>
      </c>
      <c r="G367" t="s">
        <v>20</v>
      </c>
      <c r="H367">
        <v>112</v>
      </c>
      <c r="I367" s="8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s="4" t="str">
        <f t="shared" si="34"/>
        <v>theater</v>
      </c>
      <c r="T367" s="4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30"/>
        <v>592.11111111111109</v>
      </c>
      <c r="G368" t="s">
        <v>20</v>
      </c>
      <c r="H368">
        <v>101</v>
      </c>
      <c r="I368" s="8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s="4" t="str">
        <f t="shared" si="34"/>
        <v>theater</v>
      </c>
      <c r="T368" s="4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30"/>
        <v>18.888888888888889</v>
      </c>
      <c r="G369" t="s">
        <v>14</v>
      </c>
      <c r="H369">
        <v>75</v>
      </c>
      <c r="I369" s="8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s="4" t="str">
        <f t="shared" si="34"/>
        <v>theater</v>
      </c>
      <c r="T369" s="4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30"/>
        <v>276.80769230769232</v>
      </c>
      <c r="G370" t="s">
        <v>20</v>
      </c>
      <c r="H370">
        <v>206</v>
      </c>
      <c r="I370" s="8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s="4" t="str">
        <f t="shared" si="34"/>
        <v>film &amp; video</v>
      </c>
      <c r="T370" s="4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30"/>
        <v>273.01851851851848</v>
      </c>
      <c r="G371" t="s">
        <v>20</v>
      </c>
      <c r="H371">
        <v>154</v>
      </c>
      <c r="I371" s="8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s="4" t="str">
        <f t="shared" si="34"/>
        <v>film &amp; video</v>
      </c>
      <c r="T371" s="4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30"/>
        <v>159.36331255565449</v>
      </c>
      <c r="G372" t="s">
        <v>20</v>
      </c>
      <c r="H372">
        <v>5966</v>
      </c>
      <c r="I372" s="8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s="4" t="str">
        <f t="shared" si="34"/>
        <v>theater</v>
      </c>
      <c r="T372" s="4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30"/>
        <v>67.869978858350947</v>
      </c>
      <c r="G373" t="s">
        <v>14</v>
      </c>
      <c r="H373">
        <v>2176</v>
      </c>
      <c r="I373" s="8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s="4" t="str">
        <f t="shared" si="34"/>
        <v>theater</v>
      </c>
      <c r="T373" s="4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30"/>
        <v>1591.5555555555554</v>
      </c>
      <c r="G374" t="s">
        <v>20</v>
      </c>
      <c r="H374">
        <v>169</v>
      </c>
      <c r="I374" s="8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s="4" t="str">
        <f t="shared" si="34"/>
        <v>film &amp; video</v>
      </c>
      <c r="T374" s="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30"/>
        <v>730.18222222222221</v>
      </c>
      <c r="G375" t="s">
        <v>20</v>
      </c>
      <c r="H375">
        <v>2106</v>
      </c>
      <c r="I375" s="8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s="4" t="str">
        <f t="shared" si="34"/>
        <v>theater</v>
      </c>
      <c r="T375" s="4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30"/>
        <v>13.185782556750297</v>
      </c>
      <c r="G376" t="s">
        <v>14</v>
      </c>
      <c r="H376">
        <v>441</v>
      </c>
      <c r="I376" s="8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s="4" t="str">
        <f t="shared" si="34"/>
        <v>film &amp; video</v>
      </c>
      <c r="T376" s="4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s="4" t="str">
        <f t="shared" si="34"/>
        <v>music</v>
      </c>
      <c r="T377" s="4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30"/>
        <v>361.02941176470591</v>
      </c>
      <c r="G378" t="s">
        <v>20</v>
      </c>
      <c r="H378">
        <v>131</v>
      </c>
      <c r="I378" s="8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s="4" t="str">
        <f t="shared" si="34"/>
        <v>music</v>
      </c>
      <c r="T378" s="4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30"/>
        <v>10.257545271629779</v>
      </c>
      <c r="G379" t="s">
        <v>14</v>
      </c>
      <c r="H379">
        <v>127</v>
      </c>
      <c r="I379" s="8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s="4" t="str">
        <f t="shared" si="34"/>
        <v>theater</v>
      </c>
      <c r="T379" s="4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30"/>
        <v>13.962962962962964</v>
      </c>
      <c r="G380" t="s">
        <v>14</v>
      </c>
      <c r="H380">
        <v>355</v>
      </c>
      <c r="I380" s="8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s="4" t="str">
        <f t="shared" si="34"/>
        <v>film &amp; video</v>
      </c>
      <c r="T380" s="4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30"/>
        <v>40.444444444444443</v>
      </c>
      <c r="G381" t="s">
        <v>14</v>
      </c>
      <c r="H381">
        <v>44</v>
      </c>
      <c r="I381" s="8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s="4" t="str">
        <f t="shared" si="34"/>
        <v>theater</v>
      </c>
      <c r="T381" s="4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30"/>
        <v>160.32</v>
      </c>
      <c r="G382" t="s">
        <v>20</v>
      </c>
      <c r="H382">
        <v>84</v>
      </c>
      <c r="I382" s="8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s="4" t="str">
        <f t="shared" si="34"/>
        <v>theater</v>
      </c>
      <c r="T382" s="4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30"/>
        <v>183.9433962264151</v>
      </c>
      <c r="G383" t="s">
        <v>20</v>
      </c>
      <c r="H383">
        <v>155</v>
      </c>
      <c r="I383" s="8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s="4" t="str">
        <f t="shared" si="34"/>
        <v>theater</v>
      </c>
      <c r="T383" s="4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30"/>
        <v>63.769230769230766</v>
      </c>
      <c r="G384" t="s">
        <v>14</v>
      </c>
      <c r="H384">
        <v>67</v>
      </c>
      <c r="I384" s="8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s="4" t="str">
        <f t="shared" si="34"/>
        <v>photography</v>
      </c>
      <c r="T384" s="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30"/>
        <v>225.38095238095238</v>
      </c>
      <c r="G385" t="s">
        <v>20</v>
      </c>
      <c r="H385">
        <v>189</v>
      </c>
      <c r="I385" s="8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s="4" t="str">
        <f t="shared" si="34"/>
        <v>food</v>
      </c>
      <c r="T385" s="4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30"/>
        <v>172.00961538461539</v>
      </c>
      <c r="G386" t="s">
        <v>20</v>
      </c>
      <c r="H386">
        <v>4799</v>
      </c>
      <c r="I386" s="8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s="4" t="str">
        <f t="shared" si="34"/>
        <v>film &amp; video</v>
      </c>
      <c r="T386" s="4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36">(E387/D387)*100</f>
        <v>146.16709511568124</v>
      </c>
      <c r="G387" t="s">
        <v>20</v>
      </c>
      <c r="H387">
        <v>1137</v>
      </c>
      <c r="I387" s="8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s="4" t="str">
        <f t="shared" ref="S387:S450" si="40">LEFT(R387,SEARCH("/",R387)-1)</f>
        <v>publishing</v>
      </c>
      <c r="T387" s="4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36"/>
        <v>76.42361623616236</v>
      </c>
      <c r="G388" t="s">
        <v>14</v>
      </c>
      <c r="H388">
        <v>1068</v>
      </c>
      <c r="I388" s="8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s="4" t="str">
        <f t="shared" si="40"/>
        <v>theater</v>
      </c>
      <c r="T388" s="4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36"/>
        <v>39.261467889908261</v>
      </c>
      <c r="G389" t="s">
        <v>14</v>
      </c>
      <c r="H389">
        <v>424</v>
      </c>
      <c r="I389" s="8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s="4" t="str">
        <f t="shared" si="40"/>
        <v>technology</v>
      </c>
      <c r="T389" s="4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36"/>
        <v>11.270034843205574</v>
      </c>
      <c r="G390" t="s">
        <v>74</v>
      </c>
      <c r="H390">
        <v>145</v>
      </c>
      <c r="I390" s="8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s="4" t="str">
        <f t="shared" si="40"/>
        <v>music</v>
      </c>
      <c r="T390" s="4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36"/>
        <v>122.11084337349398</v>
      </c>
      <c r="G391" t="s">
        <v>20</v>
      </c>
      <c r="H391">
        <v>1152</v>
      </c>
      <c r="I391" s="8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s="4" t="str">
        <f t="shared" si="40"/>
        <v>theater</v>
      </c>
      <c r="T391" s="4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s="4" t="str">
        <f t="shared" si="40"/>
        <v>photography</v>
      </c>
      <c r="T392" s="4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36"/>
        <v>7.2731788079470201</v>
      </c>
      <c r="G393" t="s">
        <v>14</v>
      </c>
      <c r="H393">
        <v>151</v>
      </c>
      <c r="I393" s="8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s="4" t="str">
        <f t="shared" si="40"/>
        <v>publishing</v>
      </c>
      <c r="T393" s="4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36"/>
        <v>65.642371234207957</v>
      </c>
      <c r="G394" t="s">
        <v>14</v>
      </c>
      <c r="H394">
        <v>1608</v>
      </c>
      <c r="I394" s="8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s="4" t="str">
        <f t="shared" si="40"/>
        <v>technology</v>
      </c>
      <c r="T394" s="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36"/>
        <v>228.96178343949046</v>
      </c>
      <c r="G395" t="s">
        <v>20</v>
      </c>
      <c r="H395">
        <v>3059</v>
      </c>
      <c r="I395" s="8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s="4" t="str">
        <f t="shared" si="40"/>
        <v>music</v>
      </c>
      <c r="T395" s="4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36"/>
        <v>469.37499999999994</v>
      </c>
      <c r="G396" t="s">
        <v>20</v>
      </c>
      <c r="H396">
        <v>34</v>
      </c>
      <c r="I396" s="8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s="4" t="str">
        <f t="shared" si="40"/>
        <v>film &amp; video</v>
      </c>
      <c r="T396" s="4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36"/>
        <v>130.11267605633802</v>
      </c>
      <c r="G397" t="s">
        <v>20</v>
      </c>
      <c r="H397">
        <v>220</v>
      </c>
      <c r="I397" s="8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s="4" t="str">
        <f t="shared" si="40"/>
        <v>theater</v>
      </c>
      <c r="T397" s="4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36"/>
        <v>167.05422993492408</v>
      </c>
      <c r="G398" t="s">
        <v>20</v>
      </c>
      <c r="H398">
        <v>1604</v>
      </c>
      <c r="I398" s="8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s="4" t="str">
        <f t="shared" si="40"/>
        <v>film &amp; video</v>
      </c>
      <c r="T398" s="4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36"/>
        <v>173.8641975308642</v>
      </c>
      <c r="G399" t="s">
        <v>20</v>
      </c>
      <c r="H399">
        <v>454</v>
      </c>
      <c r="I399" s="8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s="4" t="str">
        <f t="shared" si="40"/>
        <v>music</v>
      </c>
      <c r="T399" s="4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36"/>
        <v>717.76470588235293</v>
      </c>
      <c r="G400" t="s">
        <v>20</v>
      </c>
      <c r="H400">
        <v>123</v>
      </c>
      <c r="I400" s="8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s="4" t="str">
        <f t="shared" si="40"/>
        <v>film &amp; video</v>
      </c>
      <c r="T400" s="4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36"/>
        <v>63.850976361767728</v>
      </c>
      <c r="G401" t="s">
        <v>14</v>
      </c>
      <c r="H401">
        <v>941</v>
      </c>
      <c r="I401" s="8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s="4" t="str">
        <f t="shared" si="40"/>
        <v>music</v>
      </c>
      <c r="T401" s="4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s="4" t="str">
        <f t="shared" si="40"/>
        <v>photography</v>
      </c>
      <c r="T402" s="4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36"/>
        <v>1530.2222222222222</v>
      </c>
      <c r="G403" t="s">
        <v>20</v>
      </c>
      <c r="H403">
        <v>299</v>
      </c>
      <c r="I403" s="8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s="4" t="str">
        <f t="shared" si="40"/>
        <v>theater</v>
      </c>
      <c r="T403" s="4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s="4" t="str">
        <f t="shared" si="40"/>
        <v>film &amp; video</v>
      </c>
      <c r="T404" s="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36"/>
        <v>86.220633299284984</v>
      </c>
      <c r="G405" t="s">
        <v>14</v>
      </c>
      <c r="H405">
        <v>3015</v>
      </c>
      <c r="I405" s="8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s="4" t="str">
        <f t="shared" si="40"/>
        <v>theater</v>
      </c>
      <c r="T405" s="4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36"/>
        <v>315.58486707566465</v>
      </c>
      <c r="G406" t="s">
        <v>20</v>
      </c>
      <c r="H406">
        <v>2237</v>
      </c>
      <c r="I406" s="8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s="4" t="str">
        <f t="shared" si="40"/>
        <v>theater</v>
      </c>
      <c r="T406" s="4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36"/>
        <v>89.618243243243242</v>
      </c>
      <c r="G407" t="s">
        <v>14</v>
      </c>
      <c r="H407">
        <v>435</v>
      </c>
      <c r="I407" s="8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s="4" t="str">
        <f t="shared" si="40"/>
        <v>theater</v>
      </c>
      <c r="T407" s="4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36"/>
        <v>182.14503816793894</v>
      </c>
      <c r="G408" t="s">
        <v>20</v>
      </c>
      <c r="H408">
        <v>645</v>
      </c>
      <c r="I408" s="8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s="4" t="str">
        <f t="shared" si="40"/>
        <v>film &amp; video</v>
      </c>
      <c r="T408" s="4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s="4" t="str">
        <f t="shared" si="40"/>
        <v>theater</v>
      </c>
      <c r="T409" s="4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36"/>
        <v>131.83695652173913</v>
      </c>
      <c r="G410" t="s">
        <v>20</v>
      </c>
      <c r="H410">
        <v>154</v>
      </c>
      <c r="I410" s="8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s="4" t="str">
        <f t="shared" si="40"/>
        <v>film &amp; video</v>
      </c>
      <c r="T410" s="4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36"/>
        <v>46.315634218289084</v>
      </c>
      <c r="G411" t="s">
        <v>14</v>
      </c>
      <c r="H411">
        <v>714</v>
      </c>
      <c r="I411" s="8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s="4" t="str">
        <f t="shared" si="40"/>
        <v>music</v>
      </c>
      <c r="T411" s="4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36"/>
        <v>36.132726089785294</v>
      </c>
      <c r="G412" t="s">
        <v>47</v>
      </c>
      <c r="H412">
        <v>1111</v>
      </c>
      <c r="I412" s="8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s="4" t="str">
        <f t="shared" si="40"/>
        <v>games</v>
      </c>
      <c r="T412" s="4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36"/>
        <v>104.62820512820512</v>
      </c>
      <c r="G413" t="s">
        <v>20</v>
      </c>
      <c r="H413">
        <v>82</v>
      </c>
      <c r="I413" s="8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s="4" t="str">
        <f t="shared" si="40"/>
        <v>theater</v>
      </c>
      <c r="T413" s="4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36"/>
        <v>668.85714285714289</v>
      </c>
      <c r="G414" t="s">
        <v>20</v>
      </c>
      <c r="H414">
        <v>134</v>
      </c>
      <c r="I414" s="8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s="4" t="str">
        <f t="shared" si="40"/>
        <v>publishing</v>
      </c>
      <c r="T414" s="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36"/>
        <v>62.072823218997364</v>
      </c>
      <c r="G415" t="s">
        <v>47</v>
      </c>
      <c r="H415">
        <v>1089</v>
      </c>
      <c r="I415" s="8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s="4" t="str">
        <f t="shared" si="40"/>
        <v>film &amp; video</v>
      </c>
      <c r="T415" s="4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36"/>
        <v>84.699787460148784</v>
      </c>
      <c r="G416" t="s">
        <v>14</v>
      </c>
      <c r="H416">
        <v>5497</v>
      </c>
      <c r="I416" s="8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s="4" t="str">
        <f t="shared" si="40"/>
        <v>food</v>
      </c>
      <c r="T416" s="4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36"/>
        <v>11.059030837004405</v>
      </c>
      <c r="G417" t="s">
        <v>14</v>
      </c>
      <c r="H417">
        <v>418</v>
      </c>
      <c r="I417" s="8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s="4" t="str">
        <f t="shared" si="40"/>
        <v>theater</v>
      </c>
      <c r="T417" s="4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36"/>
        <v>43.838781575037146</v>
      </c>
      <c r="G418" t="s">
        <v>14</v>
      </c>
      <c r="H418">
        <v>1439</v>
      </c>
      <c r="I418" s="8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s="4" t="str">
        <f t="shared" si="40"/>
        <v>film &amp; video</v>
      </c>
      <c r="T418" s="4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36"/>
        <v>55.470588235294116</v>
      </c>
      <c r="G419" t="s">
        <v>14</v>
      </c>
      <c r="H419">
        <v>15</v>
      </c>
      <c r="I419" s="8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s="4" t="str">
        <f t="shared" si="40"/>
        <v>theater</v>
      </c>
      <c r="T419" s="4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36"/>
        <v>57.399511301160658</v>
      </c>
      <c r="G420" t="s">
        <v>14</v>
      </c>
      <c r="H420">
        <v>1999</v>
      </c>
      <c r="I420" s="8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s="4" t="str">
        <f t="shared" si="40"/>
        <v>film &amp; video</v>
      </c>
      <c r="T420" s="4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36"/>
        <v>123.43497363796135</v>
      </c>
      <c r="G421" t="s">
        <v>20</v>
      </c>
      <c r="H421">
        <v>5203</v>
      </c>
      <c r="I421" s="8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s="4" t="str">
        <f t="shared" si="40"/>
        <v>technology</v>
      </c>
      <c r="T421" s="4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36"/>
        <v>128.46</v>
      </c>
      <c r="G422" t="s">
        <v>20</v>
      </c>
      <c r="H422">
        <v>94</v>
      </c>
      <c r="I422" s="8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s="4" t="str">
        <f t="shared" si="40"/>
        <v>theater</v>
      </c>
      <c r="T422" s="4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36"/>
        <v>63.989361702127653</v>
      </c>
      <c r="G423" t="s">
        <v>14</v>
      </c>
      <c r="H423">
        <v>118</v>
      </c>
      <c r="I423" s="8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s="4" t="str">
        <f t="shared" si="40"/>
        <v>technology</v>
      </c>
      <c r="T423" s="4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36"/>
        <v>127.29885057471265</v>
      </c>
      <c r="G424" t="s">
        <v>20</v>
      </c>
      <c r="H424">
        <v>205</v>
      </c>
      <c r="I424" s="8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s="4" t="str">
        <f t="shared" si="40"/>
        <v>theater</v>
      </c>
      <c r="T424" s="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36"/>
        <v>10.638024357239512</v>
      </c>
      <c r="G425" t="s">
        <v>14</v>
      </c>
      <c r="H425">
        <v>162</v>
      </c>
      <c r="I425" s="8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s="4" t="str">
        <f t="shared" si="40"/>
        <v>food</v>
      </c>
      <c r="T425" s="4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36"/>
        <v>40.470588235294116</v>
      </c>
      <c r="G426" t="s">
        <v>14</v>
      </c>
      <c r="H426">
        <v>83</v>
      </c>
      <c r="I426" s="8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s="4" t="str">
        <f t="shared" si="40"/>
        <v>music</v>
      </c>
      <c r="T426" s="4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36"/>
        <v>287.66666666666663</v>
      </c>
      <c r="G427" t="s">
        <v>20</v>
      </c>
      <c r="H427">
        <v>92</v>
      </c>
      <c r="I427" s="8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s="4" t="str">
        <f t="shared" si="40"/>
        <v>photography</v>
      </c>
      <c r="T427" s="4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36"/>
        <v>572.94444444444446</v>
      </c>
      <c r="G428" t="s">
        <v>20</v>
      </c>
      <c r="H428">
        <v>219</v>
      </c>
      <c r="I428" s="8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s="4" t="str">
        <f t="shared" si="40"/>
        <v>theater</v>
      </c>
      <c r="T428" s="4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36"/>
        <v>112.90429799426933</v>
      </c>
      <c r="G429" t="s">
        <v>20</v>
      </c>
      <c r="H429">
        <v>2526</v>
      </c>
      <c r="I429" s="8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s="4" t="str">
        <f t="shared" si="40"/>
        <v>theater</v>
      </c>
      <c r="T429" s="4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36"/>
        <v>46.387573964497044</v>
      </c>
      <c r="G430" t="s">
        <v>14</v>
      </c>
      <c r="H430">
        <v>747</v>
      </c>
      <c r="I430" s="8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s="4" t="str">
        <f t="shared" si="40"/>
        <v>film &amp; video</v>
      </c>
      <c r="T430" s="4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36"/>
        <v>90.675916230366497</v>
      </c>
      <c r="G431" t="s">
        <v>74</v>
      </c>
      <c r="H431">
        <v>2138</v>
      </c>
      <c r="I431" s="8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s="4" t="str">
        <f t="shared" si="40"/>
        <v>photography</v>
      </c>
      <c r="T431" s="4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36"/>
        <v>67.740740740740748</v>
      </c>
      <c r="G432" t="s">
        <v>14</v>
      </c>
      <c r="H432">
        <v>84</v>
      </c>
      <c r="I432" s="8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s="4" t="str">
        <f t="shared" si="40"/>
        <v>theater</v>
      </c>
      <c r="T432" s="4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36"/>
        <v>192.49019607843135</v>
      </c>
      <c r="G433" t="s">
        <v>20</v>
      </c>
      <c r="H433">
        <v>94</v>
      </c>
      <c r="I433" s="8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s="4" t="str">
        <f t="shared" si="40"/>
        <v>theater</v>
      </c>
      <c r="T433" s="4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36"/>
        <v>82.714285714285722</v>
      </c>
      <c r="G434" t="s">
        <v>14</v>
      </c>
      <c r="H434">
        <v>91</v>
      </c>
      <c r="I434" s="8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s="4" t="str">
        <f t="shared" si="40"/>
        <v>theater</v>
      </c>
      <c r="T434" s="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36"/>
        <v>54.163920922570021</v>
      </c>
      <c r="G435" t="s">
        <v>14</v>
      </c>
      <c r="H435">
        <v>792</v>
      </c>
      <c r="I435" s="8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s="4" t="str">
        <f t="shared" si="40"/>
        <v>film &amp; video</v>
      </c>
      <c r="T435" s="4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s="4" t="str">
        <f t="shared" si="40"/>
        <v>theater</v>
      </c>
      <c r="T436" s="4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36"/>
        <v>116.87664041994749</v>
      </c>
      <c r="G437" t="s">
        <v>20</v>
      </c>
      <c r="H437">
        <v>1713</v>
      </c>
      <c r="I437" s="8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s="4" t="str">
        <f t="shared" si="40"/>
        <v>theater</v>
      </c>
      <c r="T437" s="4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36"/>
        <v>1052.1538461538462</v>
      </c>
      <c r="G438" t="s">
        <v>20</v>
      </c>
      <c r="H438">
        <v>249</v>
      </c>
      <c r="I438" s="8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s="4" t="str">
        <f t="shared" si="40"/>
        <v>music</v>
      </c>
      <c r="T438" s="4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36"/>
        <v>123.07407407407408</v>
      </c>
      <c r="G439" t="s">
        <v>20</v>
      </c>
      <c r="H439">
        <v>192</v>
      </c>
      <c r="I439" s="8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s="4" t="str">
        <f t="shared" si="40"/>
        <v>film &amp; video</v>
      </c>
      <c r="T439" s="4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36"/>
        <v>178.63855421686748</v>
      </c>
      <c r="G440" t="s">
        <v>20</v>
      </c>
      <c r="H440">
        <v>247</v>
      </c>
      <c r="I440" s="8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s="4" t="str">
        <f t="shared" si="40"/>
        <v>theater</v>
      </c>
      <c r="T440" s="4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36"/>
        <v>355.28169014084506</v>
      </c>
      <c r="G441" t="s">
        <v>20</v>
      </c>
      <c r="H441">
        <v>2293</v>
      </c>
      <c r="I441" s="8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s="4" t="str">
        <f t="shared" si="40"/>
        <v>film &amp; video</v>
      </c>
      <c r="T441" s="4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36"/>
        <v>161.90634146341463</v>
      </c>
      <c r="G442" t="s">
        <v>20</v>
      </c>
      <c r="H442">
        <v>3131</v>
      </c>
      <c r="I442" s="8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s="4" t="str">
        <f t="shared" si="40"/>
        <v>film &amp; video</v>
      </c>
      <c r="T442" s="4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s="4" t="str">
        <f t="shared" si="40"/>
        <v>technology</v>
      </c>
      <c r="T443" s="4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36"/>
        <v>198.72222222222223</v>
      </c>
      <c r="G444" t="s">
        <v>20</v>
      </c>
      <c r="H444">
        <v>143</v>
      </c>
      <c r="I444" s="8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s="4" t="str">
        <f t="shared" si="40"/>
        <v>theater</v>
      </c>
      <c r="T444" s="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36"/>
        <v>34.752688172043008</v>
      </c>
      <c r="G445" t="s">
        <v>74</v>
      </c>
      <c r="H445">
        <v>90</v>
      </c>
      <c r="I445" s="8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s="4" t="str">
        <f t="shared" si="40"/>
        <v>theater</v>
      </c>
      <c r="T445" s="4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36"/>
        <v>176.41935483870967</v>
      </c>
      <c r="G446" t="s">
        <v>20</v>
      </c>
      <c r="H446">
        <v>296</v>
      </c>
      <c r="I446" s="8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s="4" t="str">
        <f t="shared" si="40"/>
        <v>music</v>
      </c>
      <c r="T446" s="4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36"/>
        <v>511.38095238095235</v>
      </c>
      <c r="G447" t="s">
        <v>20</v>
      </c>
      <c r="H447">
        <v>170</v>
      </c>
      <c r="I447" s="8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s="4" t="str">
        <f t="shared" si="40"/>
        <v>theater</v>
      </c>
      <c r="T447" s="4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36"/>
        <v>82.044117647058826</v>
      </c>
      <c r="G448" t="s">
        <v>14</v>
      </c>
      <c r="H448">
        <v>186</v>
      </c>
      <c r="I448" s="8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s="4" t="str">
        <f t="shared" si="40"/>
        <v>technology</v>
      </c>
      <c r="T448" s="4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s="4" t="str">
        <f t="shared" si="40"/>
        <v>film &amp; video</v>
      </c>
      <c r="T449" s="4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36"/>
        <v>50.482758620689658</v>
      </c>
      <c r="G450" t="s">
        <v>14</v>
      </c>
      <c r="H450">
        <v>605</v>
      </c>
      <c r="I450" s="8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s="4" t="str">
        <f t="shared" si="40"/>
        <v>games</v>
      </c>
      <c r="T450" s="4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42">(E451/D451)*100</f>
        <v>967</v>
      </c>
      <c r="G451" t="s">
        <v>20</v>
      </c>
      <c r="H451">
        <v>86</v>
      </c>
      <c r="I451" s="8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s="4" t="str">
        <f t="shared" ref="S451:S514" si="46">LEFT(R451,SEARCH("/",R451)-1)</f>
        <v>games</v>
      </c>
      <c r="T451" s="4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s="4" t="str">
        <f t="shared" si="46"/>
        <v>film &amp; video</v>
      </c>
      <c r="T452" s="4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42"/>
        <v>122.84501347708894</v>
      </c>
      <c r="G453" t="s">
        <v>20</v>
      </c>
      <c r="H453">
        <v>6286</v>
      </c>
      <c r="I453" s="8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s="4" t="str">
        <f t="shared" si="46"/>
        <v>music</v>
      </c>
      <c r="T453" s="4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42"/>
        <v>63.4375</v>
      </c>
      <c r="G454" t="s">
        <v>14</v>
      </c>
      <c r="H454">
        <v>31</v>
      </c>
      <c r="I454" s="8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s="4" t="str">
        <f t="shared" si="46"/>
        <v>film &amp; video</v>
      </c>
      <c r="T454" s="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42"/>
        <v>56.331688596491226</v>
      </c>
      <c r="G455" t="s">
        <v>14</v>
      </c>
      <c r="H455">
        <v>1181</v>
      </c>
      <c r="I455" s="8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s="4" t="str">
        <f t="shared" si="46"/>
        <v>film &amp; video</v>
      </c>
      <c r="T455" s="4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42"/>
        <v>44.074999999999996</v>
      </c>
      <c r="G456" t="s">
        <v>14</v>
      </c>
      <c r="H456">
        <v>39</v>
      </c>
      <c r="I456" s="8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s="4" t="str">
        <f t="shared" si="46"/>
        <v>film &amp; video</v>
      </c>
      <c r="T456" s="4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42"/>
        <v>118.37253218884121</v>
      </c>
      <c r="G457" t="s">
        <v>20</v>
      </c>
      <c r="H457">
        <v>3727</v>
      </c>
      <c r="I457" s="8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s="4" t="str">
        <f t="shared" si="46"/>
        <v>theater</v>
      </c>
      <c r="T457" s="4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42"/>
        <v>104.1243169398907</v>
      </c>
      <c r="G458" t="s">
        <v>20</v>
      </c>
      <c r="H458">
        <v>1605</v>
      </c>
      <c r="I458" s="8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s="4" t="str">
        <f t="shared" si="46"/>
        <v>music</v>
      </c>
      <c r="T458" s="4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42"/>
        <v>26.640000000000004</v>
      </c>
      <c r="G459" t="s">
        <v>14</v>
      </c>
      <c r="H459">
        <v>46</v>
      </c>
      <c r="I459" s="8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s="4" t="str">
        <f t="shared" si="46"/>
        <v>theater</v>
      </c>
      <c r="T459" s="4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42"/>
        <v>351.20118343195264</v>
      </c>
      <c r="G460" t="s">
        <v>20</v>
      </c>
      <c r="H460">
        <v>2120</v>
      </c>
      <c r="I460" s="8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s="4" t="str">
        <f t="shared" si="46"/>
        <v>theater</v>
      </c>
      <c r="T460" s="4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42"/>
        <v>90.063492063492063</v>
      </c>
      <c r="G461" t="s">
        <v>14</v>
      </c>
      <c r="H461">
        <v>105</v>
      </c>
      <c r="I461" s="8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s="4" t="str">
        <f t="shared" si="46"/>
        <v>film &amp; video</v>
      </c>
      <c r="T461" s="4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s="4" t="str">
        <f t="shared" si="46"/>
        <v>theater</v>
      </c>
      <c r="T462" s="4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42"/>
        <v>141.04655870445345</v>
      </c>
      <c r="G463" t="s">
        <v>20</v>
      </c>
      <c r="H463">
        <v>2080</v>
      </c>
      <c r="I463" s="8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s="4" t="str">
        <f t="shared" si="46"/>
        <v>film &amp; video</v>
      </c>
      <c r="T463" s="4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42"/>
        <v>30.57944915254237</v>
      </c>
      <c r="G464" t="s">
        <v>14</v>
      </c>
      <c r="H464">
        <v>535</v>
      </c>
      <c r="I464" s="8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s="4" t="str">
        <f t="shared" si="46"/>
        <v>games</v>
      </c>
      <c r="T464" s="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42"/>
        <v>108.16455696202532</v>
      </c>
      <c r="G465" t="s">
        <v>20</v>
      </c>
      <c r="H465">
        <v>2105</v>
      </c>
      <c r="I465" s="8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s="4" t="str">
        <f t="shared" si="46"/>
        <v>film &amp; video</v>
      </c>
      <c r="T465" s="4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42"/>
        <v>133.45505617977528</v>
      </c>
      <c r="G466" t="s">
        <v>20</v>
      </c>
      <c r="H466">
        <v>2436</v>
      </c>
      <c r="I466" s="8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s="4" t="str">
        <f t="shared" si="46"/>
        <v>theater</v>
      </c>
      <c r="T466" s="4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42"/>
        <v>187.85106382978722</v>
      </c>
      <c r="G467" t="s">
        <v>20</v>
      </c>
      <c r="H467">
        <v>80</v>
      </c>
      <c r="I467" s="8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s="4" t="str">
        <f t="shared" si="46"/>
        <v>publishing</v>
      </c>
      <c r="T467" s="4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42"/>
        <v>332</v>
      </c>
      <c r="G468" t="s">
        <v>20</v>
      </c>
      <c r="H468">
        <v>42</v>
      </c>
      <c r="I468" s="8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s="4" t="str">
        <f t="shared" si="46"/>
        <v>technology</v>
      </c>
      <c r="T468" s="4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42"/>
        <v>575.21428571428578</v>
      </c>
      <c r="G469" t="s">
        <v>20</v>
      </c>
      <c r="H469">
        <v>139</v>
      </c>
      <c r="I469" s="8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s="4" t="str">
        <f t="shared" si="46"/>
        <v>technology</v>
      </c>
      <c r="T469" s="4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s="4" t="str">
        <f t="shared" si="46"/>
        <v>theater</v>
      </c>
      <c r="T470" s="4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42"/>
        <v>184.42857142857144</v>
      </c>
      <c r="G471" t="s">
        <v>20</v>
      </c>
      <c r="H471">
        <v>159</v>
      </c>
      <c r="I471" s="8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s="4" t="str">
        <f t="shared" si="46"/>
        <v>film &amp; video</v>
      </c>
      <c r="T471" s="4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42"/>
        <v>285.80555555555554</v>
      </c>
      <c r="G472" t="s">
        <v>20</v>
      </c>
      <c r="H472">
        <v>381</v>
      </c>
      <c r="I472" s="8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s="4" t="str">
        <f t="shared" si="46"/>
        <v>technology</v>
      </c>
      <c r="T472" s="4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42"/>
        <v>319</v>
      </c>
      <c r="G473" t="s">
        <v>20</v>
      </c>
      <c r="H473">
        <v>194</v>
      </c>
      <c r="I473" s="8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s="4" t="str">
        <f t="shared" si="46"/>
        <v>food</v>
      </c>
      <c r="T473" s="4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42"/>
        <v>39.234070221066318</v>
      </c>
      <c r="G474" t="s">
        <v>14</v>
      </c>
      <c r="H474">
        <v>575</v>
      </c>
      <c r="I474" s="8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s="4" t="str">
        <f t="shared" si="46"/>
        <v>music</v>
      </c>
      <c r="T474" s="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42"/>
        <v>178.14000000000001</v>
      </c>
      <c r="G475" t="s">
        <v>20</v>
      </c>
      <c r="H475">
        <v>106</v>
      </c>
      <c r="I475" s="8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s="4" t="str">
        <f t="shared" si="46"/>
        <v>music</v>
      </c>
      <c r="T475" s="4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42"/>
        <v>365.15</v>
      </c>
      <c r="G476" t="s">
        <v>20</v>
      </c>
      <c r="H476">
        <v>142</v>
      </c>
      <c r="I476" s="8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s="4" t="str">
        <f t="shared" si="46"/>
        <v>film &amp; video</v>
      </c>
      <c r="T476" s="4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42"/>
        <v>113.94594594594594</v>
      </c>
      <c r="G477" t="s">
        <v>20</v>
      </c>
      <c r="H477">
        <v>211</v>
      </c>
      <c r="I477" s="8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s="4" t="str">
        <f t="shared" si="46"/>
        <v>publishing</v>
      </c>
      <c r="T477" s="4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42"/>
        <v>29.828720626631856</v>
      </c>
      <c r="G478" t="s">
        <v>14</v>
      </c>
      <c r="H478">
        <v>1120</v>
      </c>
      <c r="I478" s="8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s="4" t="str">
        <f t="shared" si="46"/>
        <v>publishing</v>
      </c>
      <c r="T478" s="4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42"/>
        <v>54.270588235294113</v>
      </c>
      <c r="G479" t="s">
        <v>14</v>
      </c>
      <c r="H479">
        <v>113</v>
      </c>
      <c r="I479" s="8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s="4" t="str">
        <f t="shared" si="46"/>
        <v>film &amp; video</v>
      </c>
      <c r="T479" s="4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42"/>
        <v>236.34156976744185</v>
      </c>
      <c r="G480" t="s">
        <v>20</v>
      </c>
      <c r="H480">
        <v>2756</v>
      </c>
      <c r="I480" s="8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s="4" t="str">
        <f t="shared" si="46"/>
        <v>technology</v>
      </c>
      <c r="T480" s="4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42"/>
        <v>512.91666666666663</v>
      </c>
      <c r="G481" t="s">
        <v>20</v>
      </c>
      <c r="H481">
        <v>173</v>
      </c>
      <c r="I481" s="8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s="4" t="str">
        <f t="shared" si="46"/>
        <v>food</v>
      </c>
      <c r="T481" s="4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42"/>
        <v>100.65116279069768</v>
      </c>
      <c r="G482" t="s">
        <v>20</v>
      </c>
      <c r="H482">
        <v>87</v>
      </c>
      <c r="I482" s="8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s="4" t="str">
        <f t="shared" si="46"/>
        <v>photography</v>
      </c>
      <c r="T482" s="4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42"/>
        <v>81.348423194303152</v>
      </c>
      <c r="G483" t="s">
        <v>14</v>
      </c>
      <c r="H483">
        <v>1538</v>
      </c>
      <c r="I483" s="8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s="4" t="str">
        <f t="shared" si="46"/>
        <v>theater</v>
      </c>
      <c r="T483" s="4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42"/>
        <v>16.404761904761905</v>
      </c>
      <c r="G484" t="s">
        <v>14</v>
      </c>
      <c r="H484">
        <v>9</v>
      </c>
      <c r="I484" s="8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s="4" t="str">
        <f t="shared" si="46"/>
        <v>publishing</v>
      </c>
      <c r="T484" s="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42"/>
        <v>52.774617067833695</v>
      </c>
      <c r="G485" t="s">
        <v>14</v>
      </c>
      <c r="H485">
        <v>554</v>
      </c>
      <c r="I485" s="8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s="4" t="str">
        <f t="shared" si="46"/>
        <v>theater</v>
      </c>
      <c r="T485" s="4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42"/>
        <v>260.20608108108109</v>
      </c>
      <c r="G486" t="s">
        <v>20</v>
      </c>
      <c r="H486">
        <v>1572</v>
      </c>
      <c r="I486" s="8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s="4" t="str">
        <f t="shared" si="46"/>
        <v>food</v>
      </c>
      <c r="T486" s="4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42"/>
        <v>30.73289183222958</v>
      </c>
      <c r="G487" t="s">
        <v>14</v>
      </c>
      <c r="H487">
        <v>648</v>
      </c>
      <c r="I487" s="8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s="4" t="str">
        <f t="shared" si="46"/>
        <v>theater</v>
      </c>
      <c r="T487" s="4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42"/>
        <v>13.5</v>
      </c>
      <c r="G488" t="s">
        <v>14</v>
      </c>
      <c r="H488">
        <v>21</v>
      </c>
      <c r="I488" s="8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s="4" t="str">
        <f t="shared" si="46"/>
        <v>publishing</v>
      </c>
      <c r="T488" s="4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42"/>
        <v>178.62556663644605</v>
      </c>
      <c r="G489" t="s">
        <v>20</v>
      </c>
      <c r="H489">
        <v>2346</v>
      </c>
      <c r="I489" s="8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s="4" t="str">
        <f t="shared" si="46"/>
        <v>theater</v>
      </c>
      <c r="T489" s="4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42"/>
        <v>220.0566037735849</v>
      </c>
      <c r="G490" t="s">
        <v>20</v>
      </c>
      <c r="H490">
        <v>115</v>
      </c>
      <c r="I490" s="8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s="4" t="str">
        <f t="shared" si="46"/>
        <v>theater</v>
      </c>
      <c r="T490" s="4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42"/>
        <v>101.5108695652174</v>
      </c>
      <c r="G491" t="s">
        <v>20</v>
      </c>
      <c r="H491">
        <v>85</v>
      </c>
      <c r="I491" s="8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s="4" t="str">
        <f t="shared" si="46"/>
        <v>technology</v>
      </c>
      <c r="T491" s="4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42"/>
        <v>191.5</v>
      </c>
      <c r="G492" t="s">
        <v>20</v>
      </c>
      <c r="H492">
        <v>144</v>
      </c>
      <c r="I492" s="8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s="4" t="str">
        <f t="shared" si="46"/>
        <v>journalism</v>
      </c>
      <c r="T492" s="4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42"/>
        <v>305.34683098591546</v>
      </c>
      <c r="G493" t="s">
        <v>20</v>
      </c>
      <c r="H493">
        <v>2443</v>
      </c>
      <c r="I493" s="8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s="4" t="str">
        <f t="shared" si="46"/>
        <v>food</v>
      </c>
      <c r="T493" s="4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42"/>
        <v>23.995287958115181</v>
      </c>
      <c r="G494" t="s">
        <v>74</v>
      </c>
      <c r="H494">
        <v>595</v>
      </c>
      <c r="I494" s="8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s="4" t="str">
        <f t="shared" si="46"/>
        <v>film &amp; video</v>
      </c>
      <c r="T494" s="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42"/>
        <v>723.77777777777771</v>
      </c>
      <c r="G495" t="s">
        <v>20</v>
      </c>
      <c r="H495">
        <v>64</v>
      </c>
      <c r="I495" s="8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s="4" t="str">
        <f t="shared" si="46"/>
        <v>photography</v>
      </c>
      <c r="T495" s="4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42"/>
        <v>547.36</v>
      </c>
      <c r="G496" t="s">
        <v>20</v>
      </c>
      <c r="H496">
        <v>268</v>
      </c>
      <c r="I496" s="8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s="4" t="str">
        <f t="shared" si="46"/>
        <v>technology</v>
      </c>
      <c r="T496" s="4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42"/>
        <v>414.49999999999994</v>
      </c>
      <c r="G497" t="s">
        <v>20</v>
      </c>
      <c r="H497">
        <v>195</v>
      </c>
      <c r="I497" s="8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s="4" t="str">
        <f t="shared" si="46"/>
        <v>theater</v>
      </c>
      <c r="T497" s="4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42"/>
        <v>0.90696409140369971</v>
      </c>
      <c r="G498" t="s">
        <v>14</v>
      </c>
      <c r="H498">
        <v>54</v>
      </c>
      <c r="I498" s="8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s="4" t="str">
        <f t="shared" si="46"/>
        <v>film &amp; video</v>
      </c>
      <c r="T498" s="4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42"/>
        <v>34.173469387755098</v>
      </c>
      <c r="G499" t="s">
        <v>14</v>
      </c>
      <c r="H499">
        <v>120</v>
      </c>
      <c r="I499" s="8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s="4" t="str">
        <f t="shared" si="46"/>
        <v>technology</v>
      </c>
      <c r="T499" s="4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42"/>
        <v>23.948810754912099</v>
      </c>
      <c r="G500" t="s">
        <v>14</v>
      </c>
      <c r="H500">
        <v>579</v>
      </c>
      <c r="I500" s="8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s="4" t="str">
        <f t="shared" si="46"/>
        <v>technology</v>
      </c>
      <c r="T500" s="4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42"/>
        <v>48.072649572649574</v>
      </c>
      <c r="G501" t="s">
        <v>14</v>
      </c>
      <c r="H501">
        <v>2072</v>
      </c>
      <c r="I501" s="8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s="4" t="str">
        <f t="shared" si="46"/>
        <v>film &amp; video</v>
      </c>
      <c r="T501" s="4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42"/>
        <v>0</v>
      </c>
      <c r="G502" t="s">
        <v>14</v>
      </c>
      <c r="H502">
        <v>0</v>
      </c>
      <c r="I502" s="8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s="4" t="str">
        <f t="shared" si="46"/>
        <v>theater</v>
      </c>
      <c r="T502" s="4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42"/>
        <v>70.145182291666657</v>
      </c>
      <c r="G503" t="s">
        <v>14</v>
      </c>
      <c r="H503">
        <v>1796</v>
      </c>
      <c r="I503" s="8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s="4" t="str">
        <f t="shared" si="46"/>
        <v>film &amp; video</v>
      </c>
      <c r="T503" s="4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42"/>
        <v>529.92307692307691</v>
      </c>
      <c r="G504" t="s">
        <v>20</v>
      </c>
      <c r="H504">
        <v>186</v>
      </c>
      <c r="I504" s="8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s="4" t="str">
        <f t="shared" si="46"/>
        <v>games</v>
      </c>
      <c r="T504" s="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42"/>
        <v>180.32549019607845</v>
      </c>
      <c r="G505" t="s">
        <v>20</v>
      </c>
      <c r="H505">
        <v>460</v>
      </c>
      <c r="I505" s="8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s="4" t="str">
        <f t="shared" si="46"/>
        <v>film &amp; video</v>
      </c>
      <c r="T505" s="4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42"/>
        <v>92.320000000000007</v>
      </c>
      <c r="G506" t="s">
        <v>14</v>
      </c>
      <c r="H506">
        <v>62</v>
      </c>
      <c r="I506" s="8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s="4" t="str">
        <f t="shared" si="46"/>
        <v>music</v>
      </c>
      <c r="T506" s="4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42"/>
        <v>13.901001112347053</v>
      </c>
      <c r="G507" t="s">
        <v>14</v>
      </c>
      <c r="H507">
        <v>347</v>
      </c>
      <c r="I507" s="8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s="4" t="str">
        <f t="shared" si="46"/>
        <v>publishing</v>
      </c>
      <c r="T507" s="4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42"/>
        <v>927.07777777777767</v>
      </c>
      <c r="G508" t="s">
        <v>20</v>
      </c>
      <c r="H508">
        <v>2528</v>
      </c>
      <c r="I508" s="8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s="4" t="str">
        <f t="shared" si="46"/>
        <v>theater</v>
      </c>
      <c r="T508" s="4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42"/>
        <v>39.857142857142861</v>
      </c>
      <c r="G509" t="s">
        <v>14</v>
      </c>
      <c r="H509">
        <v>19</v>
      </c>
      <c r="I509" s="8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s="4" t="str">
        <f t="shared" si="46"/>
        <v>technology</v>
      </c>
      <c r="T509" s="4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42"/>
        <v>112.22929936305732</v>
      </c>
      <c r="G510" t="s">
        <v>20</v>
      </c>
      <c r="H510">
        <v>3657</v>
      </c>
      <c r="I510" s="8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s="4" t="str">
        <f t="shared" si="46"/>
        <v>theater</v>
      </c>
      <c r="T510" s="4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s="4" t="str">
        <f t="shared" si="46"/>
        <v>theater</v>
      </c>
      <c r="T511" s="4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42"/>
        <v>119.08974358974358</v>
      </c>
      <c r="G512" t="s">
        <v>20</v>
      </c>
      <c r="H512">
        <v>131</v>
      </c>
      <c r="I512" s="8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s="4" t="str">
        <f t="shared" si="46"/>
        <v>film &amp; video</v>
      </c>
      <c r="T512" s="4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42"/>
        <v>24.017591339648174</v>
      </c>
      <c r="G513" t="s">
        <v>14</v>
      </c>
      <c r="H513">
        <v>362</v>
      </c>
      <c r="I513" s="8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s="4" t="str">
        <f t="shared" si="46"/>
        <v>theater</v>
      </c>
      <c r="T513" s="4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42"/>
        <v>139.31868131868131</v>
      </c>
      <c r="G514" t="s">
        <v>20</v>
      </c>
      <c r="H514">
        <v>239</v>
      </c>
      <c r="I514" s="8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s="4" t="str">
        <f t="shared" si="46"/>
        <v>games</v>
      </c>
      <c r="T514" s="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48">(E515/D515)*100</f>
        <v>39.277108433734945</v>
      </c>
      <c r="G515" t="s">
        <v>74</v>
      </c>
      <c r="H515">
        <v>35</v>
      </c>
      <c r="I515" s="8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s="4" t="str">
        <f t="shared" ref="S515:S578" si="52">LEFT(R515,SEARCH("/",R515)-1)</f>
        <v>film &amp; video</v>
      </c>
      <c r="T515" s="4" t="str">
        <f t="shared" ref="T515:T578" si="53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48"/>
        <v>22.439077144917089</v>
      </c>
      <c r="G516" t="s">
        <v>74</v>
      </c>
      <c r="H516">
        <v>528</v>
      </c>
      <c r="I516" s="8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s="4" t="str">
        <f t="shared" si="52"/>
        <v>music</v>
      </c>
      <c r="T516" s="4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48"/>
        <v>55.779069767441861</v>
      </c>
      <c r="G517" t="s">
        <v>14</v>
      </c>
      <c r="H517">
        <v>133</v>
      </c>
      <c r="I517" s="8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s="4" t="str">
        <f t="shared" si="52"/>
        <v>theater</v>
      </c>
      <c r="T517" s="4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48"/>
        <v>42.523125996810208</v>
      </c>
      <c r="G518" t="s">
        <v>14</v>
      </c>
      <c r="H518">
        <v>846</v>
      </c>
      <c r="I518" s="8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s="4" t="str">
        <f t="shared" si="52"/>
        <v>publishing</v>
      </c>
      <c r="T518" s="4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48"/>
        <v>112.00000000000001</v>
      </c>
      <c r="G519" t="s">
        <v>20</v>
      </c>
      <c r="H519">
        <v>78</v>
      </c>
      <c r="I519" s="8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s="4" t="str">
        <f t="shared" si="52"/>
        <v>food</v>
      </c>
      <c r="T519" s="4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s="4" t="str">
        <f t="shared" si="52"/>
        <v>film &amp; video</v>
      </c>
      <c r="T520" s="4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48"/>
        <v>101.74563871693867</v>
      </c>
      <c r="G521" t="s">
        <v>20</v>
      </c>
      <c r="H521">
        <v>1773</v>
      </c>
      <c r="I521" s="8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s="4" t="str">
        <f t="shared" si="52"/>
        <v>music</v>
      </c>
      <c r="T521" s="4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48"/>
        <v>425.75</v>
      </c>
      <c r="G522" t="s">
        <v>20</v>
      </c>
      <c r="H522">
        <v>32</v>
      </c>
      <c r="I522" s="8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s="4" t="str">
        <f t="shared" si="52"/>
        <v>theater</v>
      </c>
      <c r="T522" s="4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48"/>
        <v>145.53947368421052</v>
      </c>
      <c r="G523" t="s">
        <v>20</v>
      </c>
      <c r="H523">
        <v>369</v>
      </c>
      <c r="I523" s="8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s="4" t="str">
        <f t="shared" si="52"/>
        <v>film &amp; video</v>
      </c>
      <c r="T523" s="4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48"/>
        <v>32.453465346534657</v>
      </c>
      <c r="G524" t="s">
        <v>14</v>
      </c>
      <c r="H524">
        <v>191</v>
      </c>
      <c r="I524" s="8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s="4" t="str">
        <f t="shared" si="52"/>
        <v>film &amp; video</v>
      </c>
      <c r="T524" s="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48"/>
        <v>700.33333333333326</v>
      </c>
      <c r="G525" t="s">
        <v>20</v>
      </c>
      <c r="H525">
        <v>89</v>
      </c>
      <c r="I525" s="8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s="4" t="str">
        <f t="shared" si="52"/>
        <v>film &amp; video</v>
      </c>
      <c r="T525" s="4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48"/>
        <v>83.904860392967933</v>
      </c>
      <c r="G526" t="s">
        <v>14</v>
      </c>
      <c r="H526">
        <v>1979</v>
      </c>
      <c r="I526" s="8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s="4" t="str">
        <f t="shared" si="52"/>
        <v>theater</v>
      </c>
      <c r="T526" s="4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48"/>
        <v>84.19047619047619</v>
      </c>
      <c r="G527" t="s">
        <v>14</v>
      </c>
      <c r="H527">
        <v>63</v>
      </c>
      <c r="I527" s="8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s="4" t="str">
        <f t="shared" si="52"/>
        <v>technology</v>
      </c>
      <c r="T527" s="4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48"/>
        <v>155.95180722891567</v>
      </c>
      <c r="G528" t="s">
        <v>20</v>
      </c>
      <c r="H528">
        <v>147</v>
      </c>
      <c r="I528" s="8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s="4" t="str">
        <f t="shared" si="52"/>
        <v>theater</v>
      </c>
      <c r="T528" s="4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s="4" t="str">
        <f t="shared" si="52"/>
        <v>film &amp; video</v>
      </c>
      <c r="T529" s="4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48"/>
        <v>80.300000000000011</v>
      </c>
      <c r="G530" t="s">
        <v>14</v>
      </c>
      <c r="H530">
        <v>80</v>
      </c>
      <c r="I530" s="8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s="4" t="str">
        <f t="shared" si="52"/>
        <v>music</v>
      </c>
      <c r="T530" s="4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48"/>
        <v>11.254901960784313</v>
      </c>
      <c r="G531" t="s">
        <v>14</v>
      </c>
      <c r="H531">
        <v>9</v>
      </c>
      <c r="I531" s="8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s="4" t="str">
        <f t="shared" si="52"/>
        <v>games</v>
      </c>
      <c r="T531" s="4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48"/>
        <v>91.740952380952379</v>
      </c>
      <c r="G532" t="s">
        <v>14</v>
      </c>
      <c r="H532">
        <v>1784</v>
      </c>
      <c r="I532" s="8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s="4" t="str">
        <f t="shared" si="52"/>
        <v>publishing</v>
      </c>
      <c r="T532" s="4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48"/>
        <v>95.521156936261391</v>
      </c>
      <c r="G533" t="s">
        <v>47</v>
      </c>
      <c r="H533">
        <v>3640</v>
      </c>
      <c r="I533" s="8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s="4" t="str">
        <f t="shared" si="52"/>
        <v>games</v>
      </c>
      <c r="T533" s="4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48"/>
        <v>502.87499999999994</v>
      </c>
      <c r="G534" t="s">
        <v>20</v>
      </c>
      <c r="H534">
        <v>126</v>
      </c>
      <c r="I534" s="8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s="4" t="str">
        <f t="shared" si="52"/>
        <v>theater</v>
      </c>
      <c r="T534" s="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48"/>
        <v>159.24394463667818</v>
      </c>
      <c r="G535" t="s">
        <v>20</v>
      </c>
      <c r="H535">
        <v>2218</v>
      </c>
      <c r="I535" s="8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s="4" t="str">
        <f t="shared" si="52"/>
        <v>music</v>
      </c>
      <c r="T535" s="4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48"/>
        <v>15.022446689113355</v>
      </c>
      <c r="G536" t="s">
        <v>14</v>
      </c>
      <c r="H536">
        <v>243</v>
      </c>
      <c r="I536" s="8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s="4" t="str">
        <f t="shared" si="52"/>
        <v>film &amp; video</v>
      </c>
      <c r="T536" s="4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48"/>
        <v>482.03846153846149</v>
      </c>
      <c r="G537" t="s">
        <v>20</v>
      </c>
      <c r="H537">
        <v>202</v>
      </c>
      <c r="I537" s="8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s="4" t="str">
        <f t="shared" si="52"/>
        <v>theater</v>
      </c>
      <c r="T537" s="4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48"/>
        <v>149.96938775510205</v>
      </c>
      <c r="G538" t="s">
        <v>20</v>
      </c>
      <c r="H538">
        <v>140</v>
      </c>
      <c r="I538" s="8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s="4" t="str">
        <f t="shared" si="52"/>
        <v>publishing</v>
      </c>
      <c r="T538" s="4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48"/>
        <v>117.22156398104266</v>
      </c>
      <c r="G539" t="s">
        <v>20</v>
      </c>
      <c r="H539">
        <v>1052</v>
      </c>
      <c r="I539" s="8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s="4" t="str">
        <f t="shared" si="52"/>
        <v>film &amp; video</v>
      </c>
      <c r="T539" s="4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48"/>
        <v>37.695968274950431</v>
      </c>
      <c r="G540" t="s">
        <v>14</v>
      </c>
      <c r="H540">
        <v>1296</v>
      </c>
      <c r="I540" s="8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s="4" t="str">
        <f t="shared" si="52"/>
        <v>games</v>
      </c>
      <c r="T540" s="4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48"/>
        <v>72.653061224489804</v>
      </c>
      <c r="G541" t="s">
        <v>14</v>
      </c>
      <c r="H541">
        <v>77</v>
      </c>
      <c r="I541" s="8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s="4" t="str">
        <f t="shared" si="52"/>
        <v>food</v>
      </c>
      <c r="T541" s="4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48"/>
        <v>265.98113207547169</v>
      </c>
      <c r="G542" t="s">
        <v>20</v>
      </c>
      <c r="H542">
        <v>247</v>
      </c>
      <c r="I542" s="8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s="4" t="str">
        <f t="shared" si="52"/>
        <v>photography</v>
      </c>
      <c r="T542" s="4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48"/>
        <v>24.205617977528089</v>
      </c>
      <c r="G543" t="s">
        <v>14</v>
      </c>
      <c r="H543">
        <v>395</v>
      </c>
      <c r="I543" s="8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s="4" t="str">
        <f t="shared" si="52"/>
        <v>games</v>
      </c>
      <c r="T543" s="4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48"/>
        <v>2.5064935064935066</v>
      </c>
      <c r="G544" t="s">
        <v>14</v>
      </c>
      <c r="H544">
        <v>49</v>
      </c>
      <c r="I544" s="8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s="4" t="str">
        <f t="shared" si="52"/>
        <v>music</v>
      </c>
      <c r="T544" s="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48"/>
        <v>16.329799764428738</v>
      </c>
      <c r="G545" t="s">
        <v>14</v>
      </c>
      <c r="H545">
        <v>180</v>
      </c>
      <c r="I545" s="8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s="4" t="str">
        <f t="shared" si="52"/>
        <v>games</v>
      </c>
      <c r="T545" s="4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48"/>
        <v>276.5</v>
      </c>
      <c r="G546" t="s">
        <v>20</v>
      </c>
      <c r="H546">
        <v>84</v>
      </c>
      <c r="I546" s="8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s="4" t="str">
        <f t="shared" si="52"/>
        <v>music</v>
      </c>
      <c r="T546" s="4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48"/>
        <v>88.803571428571431</v>
      </c>
      <c r="G547" t="s">
        <v>14</v>
      </c>
      <c r="H547">
        <v>2690</v>
      </c>
      <c r="I547" s="8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s="4" t="str">
        <f t="shared" si="52"/>
        <v>theater</v>
      </c>
      <c r="T547" s="4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48"/>
        <v>163.57142857142856</v>
      </c>
      <c r="G548" t="s">
        <v>20</v>
      </c>
      <c r="H548">
        <v>88</v>
      </c>
      <c r="I548" s="8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s="4" t="str">
        <f t="shared" si="52"/>
        <v>theater</v>
      </c>
      <c r="T548" s="4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s="4" t="str">
        <f t="shared" si="52"/>
        <v>film &amp; video</v>
      </c>
      <c r="T549" s="4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48"/>
        <v>270.91376701966715</v>
      </c>
      <c r="G550" t="s">
        <v>20</v>
      </c>
      <c r="H550">
        <v>2985</v>
      </c>
      <c r="I550" s="8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s="4" t="str">
        <f t="shared" si="52"/>
        <v>theater</v>
      </c>
      <c r="T550" s="4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48"/>
        <v>284.21355932203392</v>
      </c>
      <c r="G551" t="s">
        <v>20</v>
      </c>
      <c r="H551">
        <v>762</v>
      </c>
      <c r="I551" s="8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s="4" t="str">
        <f t="shared" si="52"/>
        <v>technology</v>
      </c>
      <c r="T551" s="4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s="4" t="str">
        <f t="shared" si="52"/>
        <v>music</v>
      </c>
      <c r="T552" s="4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48"/>
        <v>58.6329816768462</v>
      </c>
      <c r="G553" t="s">
        <v>14</v>
      </c>
      <c r="H553">
        <v>2779</v>
      </c>
      <c r="I553" s="8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s="4" t="str">
        <f t="shared" si="52"/>
        <v>technology</v>
      </c>
      <c r="T553" s="4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48"/>
        <v>98.51111111111112</v>
      </c>
      <c r="G554" t="s">
        <v>14</v>
      </c>
      <c r="H554">
        <v>92</v>
      </c>
      <c r="I554" s="8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s="4" t="str">
        <f t="shared" si="52"/>
        <v>theater</v>
      </c>
      <c r="T554" s="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48"/>
        <v>43.975381008206334</v>
      </c>
      <c r="G555" t="s">
        <v>14</v>
      </c>
      <c r="H555">
        <v>1028</v>
      </c>
      <c r="I555" s="8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s="4" t="str">
        <f t="shared" si="52"/>
        <v>music</v>
      </c>
      <c r="T555" s="4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48"/>
        <v>151.66315789473683</v>
      </c>
      <c r="G556" t="s">
        <v>20</v>
      </c>
      <c r="H556">
        <v>554</v>
      </c>
      <c r="I556" s="8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s="4" t="str">
        <f t="shared" si="52"/>
        <v>music</v>
      </c>
      <c r="T556" s="4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48"/>
        <v>223.63492063492063</v>
      </c>
      <c r="G557" t="s">
        <v>20</v>
      </c>
      <c r="H557">
        <v>135</v>
      </c>
      <c r="I557" s="8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s="4" t="str">
        <f t="shared" si="52"/>
        <v>music</v>
      </c>
      <c r="T557" s="4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48"/>
        <v>239.75</v>
      </c>
      <c r="G558" t="s">
        <v>20</v>
      </c>
      <c r="H558">
        <v>122</v>
      </c>
      <c r="I558" s="8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s="4" t="str">
        <f t="shared" si="52"/>
        <v>publishing</v>
      </c>
      <c r="T558" s="4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48"/>
        <v>199.33333333333334</v>
      </c>
      <c r="G559" t="s">
        <v>20</v>
      </c>
      <c r="H559">
        <v>221</v>
      </c>
      <c r="I559" s="8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s="4" t="str">
        <f t="shared" si="52"/>
        <v>film &amp; video</v>
      </c>
      <c r="T559" s="4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48"/>
        <v>137.34482758620689</v>
      </c>
      <c r="G560" t="s">
        <v>20</v>
      </c>
      <c r="H560">
        <v>126</v>
      </c>
      <c r="I560" s="8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s="4" t="str">
        <f t="shared" si="52"/>
        <v>theater</v>
      </c>
      <c r="T560" s="4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48"/>
        <v>100.9696106362773</v>
      </c>
      <c r="G561" t="s">
        <v>20</v>
      </c>
      <c r="H561">
        <v>1022</v>
      </c>
      <c r="I561" s="8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s="4" t="str">
        <f t="shared" si="52"/>
        <v>theater</v>
      </c>
      <c r="T561" s="4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48"/>
        <v>794.16</v>
      </c>
      <c r="G562" t="s">
        <v>20</v>
      </c>
      <c r="H562">
        <v>3177</v>
      </c>
      <c r="I562" s="8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s="4" t="str">
        <f t="shared" si="52"/>
        <v>film &amp; video</v>
      </c>
      <c r="T562" s="4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48"/>
        <v>369.7</v>
      </c>
      <c r="G563" t="s">
        <v>20</v>
      </c>
      <c r="H563">
        <v>198</v>
      </c>
      <c r="I563" s="8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s="4" t="str">
        <f t="shared" si="52"/>
        <v>theater</v>
      </c>
      <c r="T563" s="4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48"/>
        <v>12.818181818181817</v>
      </c>
      <c r="G564" t="s">
        <v>14</v>
      </c>
      <c r="H564">
        <v>26</v>
      </c>
      <c r="I564" s="8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s="4" t="str">
        <f t="shared" si="52"/>
        <v>music</v>
      </c>
      <c r="T564" s="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48"/>
        <v>138.02702702702703</v>
      </c>
      <c r="G565" t="s">
        <v>20</v>
      </c>
      <c r="H565">
        <v>85</v>
      </c>
      <c r="I565" s="8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s="4" t="str">
        <f t="shared" si="52"/>
        <v>film &amp; video</v>
      </c>
      <c r="T565" s="4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48"/>
        <v>83.813278008298752</v>
      </c>
      <c r="G566" t="s">
        <v>14</v>
      </c>
      <c r="H566">
        <v>1790</v>
      </c>
      <c r="I566" s="8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s="4" t="str">
        <f t="shared" si="52"/>
        <v>theater</v>
      </c>
      <c r="T566" s="4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48"/>
        <v>204.60063224446787</v>
      </c>
      <c r="G567" t="s">
        <v>20</v>
      </c>
      <c r="H567">
        <v>3596</v>
      </c>
      <c r="I567" s="8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s="4" t="str">
        <f t="shared" si="52"/>
        <v>theater</v>
      </c>
      <c r="T567" s="4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48"/>
        <v>44.344086021505376</v>
      </c>
      <c r="G568" t="s">
        <v>14</v>
      </c>
      <c r="H568">
        <v>37</v>
      </c>
      <c r="I568" s="8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s="4" t="str">
        <f t="shared" si="52"/>
        <v>music</v>
      </c>
      <c r="T568" s="4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48"/>
        <v>218.60294117647058</v>
      </c>
      <c r="G569" t="s">
        <v>20</v>
      </c>
      <c r="H569">
        <v>244</v>
      </c>
      <c r="I569" s="8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s="4" t="str">
        <f t="shared" si="52"/>
        <v>music</v>
      </c>
      <c r="T569" s="4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48"/>
        <v>186.03314917127071</v>
      </c>
      <c r="G570" t="s">
        <v>20</v>
      </c>
      <c r="H570">
        <v>5180</v>
      </c>
      <c r="I570" s="8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s="4" t="str">
        <f t="shared" si="52"/>
        <v>theater</v>
      </c>
      <c r="T570" s="4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48"/>
        <v>237.33830845771143</v>
      </c>
      <c r="G571" t="s">
        <v>20</v>
      </c>
      <c r="H571">
        <v>589</v>
      </c>
      <c r="I571" s="8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s="4" t="str">
        <f t="shared" si="52"/>
        <v>film &amp; video</v>
      </c>
      <c r="T571" s="4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48"/>
        <v>305.65384615384613</v>
      </c>
      <c r="G572" t="s">
        <v>20</v>
      </c>
      <c r="H572">
        <v>2725</v>
      </c>
      <c r="I572" s="8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s="4" t="str">
        <f t="shared" si="52"/>
        <v>music</v>
      </c>
      <c r="T572" s="4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t="s">
        <v>14</v>
      </c>
      <c r="H573">
        <v>35</v>
      </c>
      <c r="I573" s="8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s="4" t="str">
        <f t="shared" si="52"/>
        <v>film &amp; video</v>
      </c>
      <c r="T573" s="4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48"/>
        <v>54.400000000000006</v>
      </c>
      <c r="G574" t="s">
        <v>74</v>
      </c>
      <c r="H574">
        <v>94</v>
      </c>
      <c r="I574" s="8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s="4" t="str">
        <f t="shared" si="52"/>
        <v>music</v>
      </c>
      <c r="T574" s="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48"/>
        <v>111.88059701492537</v>
      </c>
      <c r="G575" t="s">
        <v>20</v>
      </c>
      <c r="H575">
        <v>300</v>
      </c>
      <c r="I575" s="8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s="4" t="str">
        <f t="shared" si="52"/>
        <v>journalism</v>
      </c>
      <c r="T575" s="4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48"/>
        <v>369.14814814814815</v>
      </c>
      <c r="G576" t="s">
        <v>20</v>
      </c>
      <c r="H576">
        <v>144</v>
      </c>
      <c r="I576" s="8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s="4" t="str">
        <f t="shared" si="52"/>
        <v>food</v>
      </c>
      <c r="T576" s="4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48"/>
        <v>62.930372148859547</v>
      </c>
      <c r="G577" t="s">
        <v>14</v>
      </c>
      <c r="H577">
        <v>558</v>
      </c>
      <c r="I577" s="8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s="4" t="str">
        <f t="shared" si="52"/>
        <v>theater</v>
      </c>
      <c r="T577" s="4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48"/>
        <v>64.927835051546396</v>
      </c>
      <c r="G578" t="s">
        <v>14</v>
      </c>
      <c r="H578">
        <v>64</v>
      </c>
      <c r="I578" s="8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s="4" t="str">
        <f t="shared" si="52"/>
        <v>theater</v>
      </c>
      <c r="T578" s="4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54">(E579/D579)*100</f>
        <v>18.853658536585368</v>
      </c>
      <c r="G579" t="s">
        <v>74</v>
      </c>
      <c r="H579">
        <v>37</v>
      </c>
      <c r="I579" s="8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s="4" t="str">
        <f t="shared" ref="S579:S642" si="58">LEFT(R579,SEARCH("/",R579)-1)</f>
        <v>music</v>
      </c>
      <c r="T579" s="4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54"/>
        <v>16.754404145077721</v>
      </c>
      <c r="G580" t="s">
        <v>14</v>
      </c>
      <c r="H580">
        <v>245</v>
      </c>
      <c r="I580" s="8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s="4" t="str">
        <f t="shared" si="58"/>
        <v>film &amp; video</v>
      </c>
      <c r="T580" s="4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54"/>
        <v>101.11290322580646</v>
      </c>
      <c r="G581" t="s">
        <v>20</v>
      </c>
      <c r="H581">
        <v>87</v>
      </c>
      <c r="I581" s="8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s="4" t="str">
        <f t="shared" si="58"/>
        <v>music</v>
      </c>
      <c r="T581" s="4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54"/>
        <v>341.5022831050228</v>
      </c>
      <c r="G582" t="s">
        <v>20</v>
      </c>
      <c r="H582">
        <v>3116</v>
      </c>
      <c r="I582" s="8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s="4" t="str">
        <f t="shared" si="58"/>
        <v>theater</v>
      </c>
      <c r="T582" s="4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54"/>
        <v>64.016666666666666</v>
      </c>
      <c r="G583" t="s">
        <v>14</v>
      </c>
      <c r="H583">
        <v>71</v>
      </c>
      <c r="I583" s="8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s="4" t="str">
        <f t="shared" si="58"/>
        <v>technology</v>
      </c>
      <c r="T583" s="4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54"/>
        <v>52.080459770114942</v>
      </c>
      <c r="G584" t="s">
        <v>14</v>
      </c>
      <c r="H584">
        <v>42</v>
      </c>
      <c r="I584" s="8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s="4" t="str">
        <f t="shared" si="58"/>
        <v>games</v>
      </c>
      <c r="T584" s="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54"/>
        <v>322.40211640211641</v>
      </c>
      <c r="G585" t="s">
        <v>20</v>
      </c>
      <c r="H585">
        <v>909</v>
      </c>
      <c r="I585" s="8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s="4" t="str">
        <f t="shared" si="58"/>
        <v>film &amp; video</v>
      </c>
      <c r="T585" s="4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54"/>
        <v>119.50810185185186</v>
      </c>
      <c r="G586" t="s">
        <v>20</v>
      </c>
      <c r="H586">
        <v>1613</v>
      </c>
      <c r="I586" s="8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s="4" t="str">
        <f t="shared" si="58"/>
        <v>technology</v>
      </c>
      <c r="T586" s="4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54"/>
        <v>146.79775280898878</v>
      </c>
      <c r="G587" t="s">
        <v>20</v>
      </c>
      <c r="H587">
        <v>136</v>
      </c>
      <c r="I587" s="8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s="4" t="str">
        <f t="shared" si="58"/>
        <v>publishing</v>
      </c>
      <c r="T587" s="4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54"/>
        <v>950.57142857142856</v>
      </c>
      <c r="G588" t="s">
        <v>20</v>
      </c>
      <c r="H588">
        <v>130</v>
      </c>
      <c r="I588" s="8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s="4" t="str">
        <f t="shared" si="58"/>
        <v>music</v>
      </c>
      <c r="T588" s="4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54"/>
        <v>72.893617021276597</v>
      </c>
      <c r="G589" t="s">
        <v>14</v>
      </c>
      <c r="H589">
        <v>156</v>
      </c>
      <c r="I589" s="8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s="4" t="str">
        <f t="shared" si="58"/>
        <v>food</v>
      </c>
      <c r="T589" s="4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54"/>
        <v>79.008248730964468</v>
      </c>
      <c r="G590" t="s">
        <v>14</v>
      </c>
      <c r="H590">
        <v>1368</v>
      </c>
      <c r="I590" s="8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s="4" t="str">
        <f t="shared" si="58"/>
        <v>theater</v>
      </c>
      <c r="T590" s="4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54"/>
        <v>64.721518987341781</v>
      </c>
      <c r="G591" t="s">
        <v>14</v>
      </c>
      <c r="H591">
        <v>102</v>
      </c>
      <c r="I591" s="8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s="4" t="str">
        <f t="shared" si="58"/>
        <v>film &amp; video</v>
      </c>
      <c r="T591" s="4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54"/>
        <v>82.028169014084511</v>
      </c>
      <c r="G592" t="s">
        <v>14</v>
      </c>
      <c r="H592">
        <v>86</v>
      </c>
      <c r="I592" s="8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s="4" t="str">
        <f t="shared" si="58"/>
        <v>publishing</v>
      </c>
      <c r="T592" s="4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54"/>
        <v>1037.6666666666667</v>
      </c>
      <c r="G593" t="s">
        <v>20</v>
      </c>
      <c r="H593">
        <v>102</v>
      </c>
      <c r="I593" s="8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s="4" t="str">
        <f t="shared" si="58"/>
        <v>games</v>
      </c>
      <c r="T593" s="4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54"/>
        <v>12.910076530612244</v>
      </c>
      <c r="G594" t="s">
        <v>14</v>
      </c>
      <c r="H594">
        <v>253</v>
      </c>
      <c r="I594" s="8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s="4" t="str">
        <f t="shared" si="58"/>
        <v>theater</v>
      </c>
      <c r="T594" s="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54"/>
        <v>154.84210526315789</v>
      </c>
      <c r="G595" t="s">
        <v>20</v>
      </c>
      <c r="H595">
        <v>4006</v>
      </c>
      <c r="I595" s="8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s="4" t="str">
        <f t="shared" si="58"/>
        <v>film &amp; video</v>
      </c>
      <c r="T595" s="4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54"/>
        <v>7.0991735537190088</v>
      </c>
      <c r="G596" t="s">
        <v>14</v>
      </c>
      <c r="H596">
        <v>157</v>
      </c>
      <c r="I596" s="8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s="4" t="str">
        <f t="shared" si="58"/>
        <v>theater</v>
      </c>
      <c r="T596" s="4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54"/>
        <v>208.52773826458036</v>
      </c>
      <c r="G597" t="s">
        <v>20</v>
      </c>
      <c r="H597">
        <v>1629</v>
      </c>
      <c r="I597" s="8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s="4" t="str">
        <f t="shared" si="58"/>
        <v>theater</v>
      </c>
      <c r="T597" s="4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54"/>
        <v>99.683544303797461</v>
      </c>
      <c r="G598" t="s">
        <v>14</v>
      </c>
      <c r="H598">
        <v>183</v>
      </c>
      <c r="I598" s="8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s="4" t="str">
        <f t="shared" si="58"/>
        <v>film &amp; video</v>
      </c>
      <c r="T598" s="4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54"/>
        <v>201.59756097560978</v>
      </c>
      <c r="G599" t="s">
        <v>20</v>
      </c>
      <c r="H599">
        <v>2188</v>
      </c>
      <c r="I599" s="8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s="4" t="str">
        <f t="shared" si="58"/>
        <v>theater</v>
      </c>
      <c r="T599" s="4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54"/>
        <v>162.09032258064516</v>
      </c>
      <c r="G600" t="s">
        <v>20</v>
      </c>
      <c r="H600">
        <v>2409</v>
      </c>
      <c r="I600" s="8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s="4" t="str">
        <f t="shared" si="58"/>
        <v>music</v>
      </c>
      <c r="T600" s="4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54"/>
        <v>3.6436208125445471</v>
      </c>
      <c r="G601" t="s">
        <v>14</v>
      </c>
      <c r="H601">
        <v>82</v>
      </c>
      <c r="I601" s="8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s="4" t="str">
        <f t="shared" si="58"/>
        <v>film &amp; video</v>
      </c>
      <c r="T601" s="4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s="4" t="str">
        <f t="shared" si="58"/>
        <v>food</v>
      </c>
      <c r="T602" s="4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54"/>
        <v>206.63492063492063</v>
      </c>
      <c r="G603" t="s">
        <v>20</v>
      </c>
      <c r="H603">
        <v>194</v>
      </c>
      <c r="I603" s="8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s="4" t="str">
        <f t="shared" si="58"/>
        <v>technology</v>
      </c>
      <c r="T603" s="4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54"/>
        <v>128.23628691983123</v>
      </c>
      <c r="G604" t="s">
        <v>20</v>
      </c>
      <c r="H604">
        <v>1140</v>
      </c>
      <c r="I604" s="8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s="4" t="str">
        <f t="shared" si="58"/>
        <v>theater</v>
      </c>
      <c r="T604" s="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54"/>
        <v>119.66037735849055</v>
      </c>
      <c r="G605" t="s">
        <v>20</v>
      </c>
      <c r="H605">
        <v>102</v>
      </c>
      <c r="I605" s="8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s="4" t="str">
        <f t="shared" si="58"/>
        <v>theater</v>
      </c>
      <c r="T605" s="4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54"/>
        <v>170.73055242390078</v>
      </c>
      <c r="G606" t="s">
        <v>20</v>
      </c>
      <c r="H606">
        <v>2857</v>
      </c>
      <c r="I606" s="8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s="4" t="str">
        <f t="shared" si="58"/>
        <v>theater</v>
      </c>
      <c r="T606" s="4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54"/>
        <v>187.21212121212122</v>
      </c>
      <c r="G607" t="s">
        <v>20</v>
      </c>
      <c r="H607">
        <v>107</v>
      </c>
      <c r="I607" s="8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s="4" t="str">
        <f t="shared" si="58"/>
        <v>publishing</v>
      </c>
      <c r="T607" s="4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54"/>
        <v>188.38235294117646</v>
      </c>
      <c r="G608" t="s">
        <v>20</v>
      </c>
      <c r="H608">
        <v>160</v>
      </c>
      <c r="I608" s="8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s="4" t="str">
        <f t="shared" si="58"/>
        <v>music</v>
      </c>
      <c r="T608" s="4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54"/>
        <v>131.29869186046511</v>
      </c>
      <c r="G609" t="s">
        <v>20</v>
      </c>
      <c r="H609">
        <v>2230</v>
      </c>
      <c r="I609" s="8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s="4" t="str">
        <f t="shared" si="58"/>
        <v>food</v>
      </c>
      <c r="T609" s="4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54"/>
        <v>283.97435897435901</v>
      </c>
      <c r="G610" t="s">
        <v>20</v>
      </c>
      <c r="H610">
        <v>316</v>
      </c>
      <c r="I610" s="8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s="4" t="str">
        <f t="shared" si="58"/>
        <v>music</v>
      </c>
      <c r="T610" s="4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54"/>
        <v>120.41999999999999</v>
      </c>
      <c r="G611" t="s">
        <v>20</v>
      </c>
      <c r="H611">
        <v>117</v>
      </c>
      <c r="I611" s="8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s="4" t="str">
        <f t="shared" si="58"/>
        <v>film &amp; video</v>
      </c>
      <c r="T611" s="4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54"/>
        <v>419.0560747663551</v>
      </c>
      <c r="G612" t="s">
        <v>20</v>
      </c>
      <c r="H612">
        <v>6406</v>
      </c>
      <c r="I612" s="8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s="4" t="str">
        <f t="shared" si="58"/>
        <v>theater</v>
      </c>
      <c r="T612" s="4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54"/>
        <v>13.853658536585368</v>
      </c>
      <c r="G613" t="s">
        <v>74</v>
      </c>
      <c r="H613">
        <v>15</v>
      </c>
      <c r="I613" s="8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s="4" t="str">
        <f t="shared" si="58"/>
        <v>theater</v>
      </c>
      <c r="T613" s="4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54"/>
        <v>139.43548387096774</v>
      </c>
      <c r="G614" t="s">
        <v>20</v>
      </c>
      <c r="H614">
        <v>192</v>
      </c>
      <c r="I614" s="8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s="4" t="str">
        <f t="shared" si="58"/>
        <v>music</v>
      </c>
      <c r="T614" s="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54"/>
        <v>174</v>
      </c>
      <c r="G615" t="s">
        <v>20</v>
      </c>
      <c r="H615">
        <v>26</v>
      </c>
      <c r="I615" s="8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s="4" t="str">
        <f t="shared" si="58"/>
        <v>theater</v>
      </c>
      <c r="T615" s="4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54"/>
        <v>155.49056603773585</v>
      </c>
      <c r="G616" t="s">
        <v>20</v>
      </c>
      <c r="H616">
        <v>723</v>
      </c>
      <c r="I616" s="8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s="4" t="str">
        <f t="shared" si="58"/>
        <v>theater</v>
      </c>
      <c r="T616" s="4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54"/>
        <v>170.44705882352943</v>
      </c>
      <c r="G617" t="s">
        <v>20</v>
      </c>
      <c r="H617">
        <v>170</v>
      </c>
      <c r="I617" s="8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s="4" t="str">
        <f t="shared" si="58"/>
        <v>theater</v>
      </c>
      <c r="T617" s="4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54"/>
        <v>189.515625</v>
      </c>
      <c r="G618" t="s">
        <v>20</v>
      </c>
      <c r="H618">
        <v>238</v>
      </c>
      <c r="I618" s="8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s="4" t="str">
        <f t="shared" si="58"/>
        <v>music</v>
      </c>
      <c r="T618" s="4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54"/>
        <v>249.71428571428572</v>
      </c>
      <c r="G619" t="s">
        <v>20</v>
      </c>
      <c r="H619">
        <v>55</v>
      </c>
      <c r="I619" s="8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s="4" t="str">
        <f t="shared" si="58"/>
        <v>theater</v>
      </c>
      <c r="T619" s="4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54"/>
        <v>48.860523665659613</v>
      </c>
      <c r="G620" t="s">
        <v>14</v>
      </c>
      <c r="H620">
        <v>1198</v>
      </c>
      <c r="I620" s="8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s="4" t="str">
        <f t="shared" si="58"/>
        <v>publishing</v>
      </c>
      <c r="T620" s="4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54"/>
        <v>28.461970393057683</v>
      </c>
      <c r="G621" t="s">
        <v>14</v>
      </c>
      <c r="H621">
        <v>648</v>
      </c>
      <c r="I621" s="8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s="4" t="str">
        <f t="shared" si="58"/>
        <v>theater</v>
      </c>
      <c r="T621" s="4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54"/>
        <v>268.02325581395348</v>
      </c>
      <c r="G622" t="s">
        <v>20</v>
      </c>
      <c r="H622">
        <v>128</v>
      </c>
      <c r="I622" s="8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s="4" t="str">
        <f t="shared" si="58"/>
        <v>photography</v>
      </c>
      <c r="T622" s="4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54"/>
        <v>619.80078125</v>
      </c>
      <c r="G623" t="s">
        <v>20</v>
      </c>
      <c r="H623">
        <v>2144</v>
      </c>
      <c r="I623" s="8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s="4" t="str">
        <f t="shared" si="58"/>
        <v>theater</v>
      </c>
      <c r="T623" s="4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54"/>
        <v>3.1301587301587301</v>
      </c>
      <c r="G624" t="s">
        <v>14</v>
      </c>
      <c r="H624">
        <v>64</v>
      </c>
      <c r="I624" s="8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s="4" t="str">
        <f t="shared" si="58"/>
        <v>music</v>
      </c>
      <c r="T624" s="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54"/>
        <v>159.92152704135739</v>
      </c>
      <c r="G625" t="s">
        <v>20</v>
      </c>
      <c r="H625">
        <v>2693</v>
      </c>
      <c r="I625" s="8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s="4" t="str">
        <f t="shared" si="58"/>
        <v>theater</v>
      </c>
      <c r="T625" s="4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54"/>
        <v>279.39215686274508</v>
      </c>
      <c r="G626" t="s">
        <v>20</v>
      </c>
      <c r="H626">
        <v>432</v>
      </c>
      <c r="I626" s="8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s="4" t="str">
        <f t="shared" si="58"/>
        <v>photography</v>
      </c>
      <c r="T626" s="4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54"/>
        <v>77.373333333333335</v>
      </c>
      <c r="G627" t="s">
        <v>14</v>
      </c>
      <c r="H627">
        <v>62</v>
      </c>
      <c r="I627" s="8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s="4" t="str">
        <f t="shared" si="58"/>
        <v>theater</v>
      </c>
      <c r="T627" s="4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54"/>
        <v>206.32812500000003</v>
      </c>
      <c r="G628" t="s">
        <v>20</v>
      </c>
      <c r="H628">
        <v>189</v>
      </c>
      <c r="I628" s="8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s="4" t="str">
        <f t="shared" si="58"/>
        <v>theater</v>
      </c>
      <c r="T628" s="4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54"/>
        <v>694.25</v>
      </c>
      <c r="G629" t="s">
        <v>20</v>
      </c>
      <c r="H629">
        <v>154</v>
      </c>
      <c r="I629" s="8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s="4" t="str">
        <f t="shared" si="58"/>
        <v>food</v>
      </c>
      <c r="T629" s="4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54"/>
        <v>151.78947368421052</v>
      </c>
      <c r="G630" t="s">
        <v>20</v>
      </c>
      <c r="H630">
        <v>96</v>
      </c>
      <c r="I630" s="8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s="4" t="str">
        <f t="shared" si="58"/>
        <v>music</v>
      </c>
      <c r="T630" s="4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54"/>
        <v>64.58207217694995</v>
      </c>
      <c r="G631" t="s">
        <v>14</v>
      </c>
      <c r="H631">
        <v>750</v>
      </c>
      <c r="I631" s="8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s="4" t="str">
        <f t="shared" si="58"/>
        <v>theater</v>
      </c>
      <c r="T631" s="4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54"/>
        <v>62.873684210526314</v>
      </c>
      <c r="G632" t="s">
        <v>74</v>
      </c>
      <c r="H632">
        <v>87</v>
      </c>
      <c r="I632" s="8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s="4" t="str">
        <f t="shared" si="58"/>
        <v>theater</v>
      </c>
      <c r="T632" s="4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54"/>
        <v>310.39864864864865</v>
      </c>
      <c r="G633" t="s">
        <v>20</v>
      </c>
      <c r="H633">
        <v>3063</v>
      </c>
      <c r="I633" s="8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s="4" t="str">
        <f t="shared" si="58"/>
        <v>theater</v>
      </c>
      <c r="T633" s="4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54"/>
        <v>42.859916782246884</v>
      </c>
      <c r="G634" t="s">
        <v>47</v>
      </c>
      <c r="H634">
        <v>278</v>
      </c>
      <c r="I634" s="8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s="4" t="str">
        <f t="shared" si="58"/>
        <v>theater</v>
      </c>
      <c r="T634" s="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54"/>
        <v>83.119402985074629</v>
      </c>
      <c r="G635" t="s">
        <v>14</v>
      </c>
      <c r="H635">
        <v>105</v>
      </c>
      <c r="I635" s="8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s="4" t="str">
        <f t="shared" si="58"/>
        <v>film &amp; video</v>
      </c>
      <c r="T635" s="4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54"/>
        <v>78.531302876480552</v>
      </c>
      <c r="G636" t="s">
        <v>74</v>
      </c>
      <c r="H636">
        <v>1658</v>
      </c>
      <c r="I636" s="8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s="4" t="str">
        <f t="shared" si="58"/>
        <v>film &amp; video</v>
      </c>
      <c r="T636" s="4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54"/>
        <v>114.09352517985612</v>
      </c>
      <c r="G637" t="s">
        <v>20</v>
      </c>
      <c r="H637">
        <v>2266</v>
      </c>
      <c r="I637" s="8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s="4" t="str">
        <f t="shared" si="58"/>
        <v>film &amp; video</v>
      </c>
      <c r="T637" s="4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54"/>
        <v>64.537683358624179</v>
      </c>
      <c r="G638" t="s">
        <v>14</v>
      </c>
      <c r="H638">
        <v>2604</v>
      </c>
      <c r="I638" s="8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s="4" t="str">
        <f t="shared" si="58"/>
        <v>film &amp; video</v>
      </c>
      <c r="T638" s="4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54"/>
        <v>79.411764705882348</v>
      </c>
      <c r="G639" t="s">
        <v>14</v>
      </c>
      <c r="H639">
        <v>65</v>
      </c>
      <c r="I639" s="8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s="4" t="str">
        <f t="shared" si="58"/>
        <v>theater</v>
      </c>
      <c r="T639" s="4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54"/>
        <v>11.419117647058824</v>
      </c>
      <c r="G640" t="s">
        <v>14</v>
      </c>
      <c r="H640">
        <v>94</v>
      </c>
      <c r="I640" s="8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s="4" t="str">
        <f t="shared" si="58"/>
        <v>theater</v>
      </c>
      <c r="T640" s="4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54"/>
        <v>56.186046511627907</v>
      </c>
      <c r="G641" t="s">
        <v>47</v>
      </c>
      <c r="H641">
        <v>45</v>
      </c>
      <c r="I641" s="8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s="4" t="str">
        <f t="shared" si="58"/>
        <v>film &amp; video</v>
      </c>
      <c r="T641" s="4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54"/>
        <v>16.501669449081803</v>
      </c>
      <c r="G642" t="s">
        <v>14</v>
      </c>
      <c r="H642">
        <v>257</v>
      </c>
      <c r="I642" s="8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s="4" t="str">
        <f t="shared" si="58"/>
        <v>theater</v>
      </c>
      <c r="T642" s="4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60">(E643/D643)*100</f>
        <v>119.96808510638297</v>
      </c>
      <c r="G643" t="s">
        <v>20</v>
      </c>
      <c r="H643">
        <v>194</v>
      </c>
      <c r="I643" s="8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s="4" t="str">
        <f t="shared" ref="S643:S706" si="64">LEFT(R643,SEARCH("/",R643)-1)</f>
        <v>theater</v>
      </c>
      <c r="T643" s="4" t="str">
        <f t="shared" ref="T643:T706" si="65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60"/>
        <v>145.45652173913044</v>
      </c>
      <c r="G644" t="s">
        <v>20</v>
      </c>
      <c r="H644">
        <v>129</v>
      </c>
      <c r="I644" s="8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s="4" t="str">
        <f t="shared" si="64"/>
        <v>technology</v>
      </c>
      <c r="T644" s="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60"/>
        <v>221.38255033557047</v>
      </c>
      <c r="G645" t="s">
        <v>20</v>
      </c>
      <c r="H645">
        <v>375</v>
      </c>
      <c r="I645" s="8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s="4" t="str">
        <f t="shared" si="64"/>
        <v>theater</v>
      </c>
      <c r="T645" s="4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s="4" t="str">
        <f t="shared" si="64"/>
        <v>theater</v>
      </c>
      <c r="T646" s="4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60"/>
        <v>92.911504424778755</v>
      </c>
      <c r="G647" t="s">
        <v>14</v>
      </c>
      <c r="H647">
        <v>4697</v>
      </c>
      <c r="I647" s="8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s="4" t="str">
        <f t="shared" si="64"/>
        <v>music</v>
      </c>
      <c r="T647" s="4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60"/>
        <v>88.599797365754824</v>
      </c>
      <c r="G648" t="s">
        <v>14</v>
      </c>
      <c r="H648">
        <v>2915</v>
      </c>
      <c r="I648" s="8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s="4" t="str">
        <f t="shared" si="64"/>
        <v>games</v>
      </c>
      <c r="T648" s="4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s="4" t="str">
        <f t="shared" si="64"/>
        <v>publishing</v>
      </c>
      <c r="T649" s="4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60"/>
        <v>63.056795131845846</v>
      </c>
      <c r="G650" t="s">
        <v>74</v>
      </c>
      <c r="H650">
        <v>723</v>
      </c>
      <c r="I650" s="8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s="4" t="str">
        <f t="shared" si="64"/>
        <v>food</v>
      </c>
      <c r="T650" s="4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60"/>
        <v>48.482333607230892</v>
      </c>
      <c r="G651" t="s">
        <v>14</v>
      </c>
      <c r="H651">
        <v>602</v>
      </c>
      <c r="I651" s="8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s="4" t="str">
        <f t="shared" si="64"/>
        <v>theater</v>
      </c>
      <c r="T651" s="4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s="4" t="str">
        <f t="shared" si="64"/>
        <v>music</v>
      </c>
      <c r="T652" s="4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60"/>
        <v>88.47941026944585</v>
      </c>
      <c r="G653" t="s">
        <v>14</v>
      </c>
      <c r="H653">
        <v>3868</v>
      </c>
      <c r="I653" s="8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s="4" t="str">
        <f t="shared" si="64"/>
        <v>film &amp; video</v>
      </c>
      <c r="T653" s="4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60"/>
        <v>126.84</v>
      </c>
      <c r="G654" t="s">
        <v>20</v>
      </c>
      <c r="H654">
        <v>409</v>
      </c>
      <c r="I654" s="8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s="4" t="str">
        <f t="shared" si="64"/>
        <v>technology</v>
      </c>
      <c r="T654" s="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60"/>
        <v>2338.833333333333</v>
      </c>
      <c r="G655" t="s">
        <v>20</v>
      </c>
      <c r="H655">
        <v>234</v>
      </c>
      <c r="I655" s="8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s="4" t="str">
        <f t="shared" si="64"/>
        <v>technology</v>
      </c>
      <c r="T655" s="4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60"/>
        <v>508.38857142857148</v>
      </c>
      <c r="G656" t="s">
        <v>20</v>
      </c>
      <c r="H656">
        <v>3016</v>
      </c>
      <c r="I656" s="8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s="4" t="str">
        <f t="shared" si="64"/>
        <v>music</v>
      </c>
      <c r="T656" s="4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60"/>
        <v>191.47826086956522</v>
      </c>
      <c r="G657" t="s">
        <v>20</v>
      </c>
      <c r="H657">
        <v>264</v>
      </c>
      <c r="I657" s="8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s="4" t="str">
        <f t="shared" si="64"/>
        <v>photography</v>
      </c>
      <c r="T657" s="4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60"/>
        <v>42.127533783783782</v>
      </c>
      <c r="G658" t="s">
        <v>14</v>
      </c>
      <c r="H658">
        <v>504</v>
      </c>
      <c r="I658" s="8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s="4" t="str">
        <f t="shared" si="64"/>
        <v>food</v>
      </c>
      <c r="T658" s="4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60"/>
        <v>8.24</v>
      </c>
      <c r="G659" t="s">
        <v>14</v>
      </c>
      <c r="H659">
        <v>14</v>
      </c>
      <c r="I659" s="8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s="4" t="str">
        <f t="shared" si="64"/>
        <v>film &amp; video</v>
      </c>
      <c r="T659" s="4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60"/>
        <v>60.064638783269963</v>
      </c>
      <c r="G660" t="s">
        <v>74</v>
      </c>
      <c r="H660">
        <v>390</v>
      </c>
      <c r="I660" s="8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s="4" t="str">
        <f t="shared" si="64"/>
        <v>music</v>
      </c>
      <c r="T660" s="4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60"/>
        <v>47.232808616404313</v>
      </c>
      <c r="G661" t="s">
        <v>14</v>
      </c>
      <c r="H661">
        <v>750</v>
      </c>
      <c r="I661" s="8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s="4" t="str">
        <f t="shared" si="64"/>
        <v>film &amp; video</v>
      </c>
      <c r="T661" s="4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60"/>
        <v>81.736263736263737</v>
      </c>
      <c r="G662" t="s">
        <v>14</v>
      </c>
      <c r="H662">
        <v>77</v>
      </c>
      <c r="I662" s="8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s="4" t="str">
        <f t="shared" si="64"/>
        <v>theater</v>
      </c>
      <c r="T662" s="4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60"/>
        <v>54.187265917603</v>
      </c>
      <c r="G663" t="s">
        <v>14</v>
      </c>
      <c r="H663">
        <v>752</v>
      </c>
      <c r="I663" s="8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s="4" t="str">
        <f t="shared" si="64"/>
        <v>music</v>
      </c>
      <c r="T663" s="4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60"/>
        <v>97.868131868131869</v>
      </c>
      <c r="G664" t="s">
        <v>14</v>
      </c>
      <c r="H664">
        <v>131</v>
      </c>
      <c r="I664" s="8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s="4" t="str">
        <f t="shared" si="64"/>
        <v>theater</v>
      </c>
      <c r="T664" s="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60"/>
        <v>77.239999999999995</v>
      </c>
      <c r="G665" t="s">
        <v>14</v>
      </c>
      <c r="H665">
        <v>87</v>
      </c>
      <c r="I665" s="8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s="4" t="str">
        <f t="shared" si="64"/>
        <v>theater</v>
      </c>
      <c r="T665" s="4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60"/>
        <v>33.464735516372798</v>
      </c>
      <c r="G666" t="s">
        <v>14</v>
      </c>
      <c r="H666">
        <v>1063</v>
      </c>
      <c r="I666" s="8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s="4" t="str">
        <f t="shared" si="64"/>
        <v>music</v>
      </c>
      <c r="T666" s="4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60"/>
        <v>239.58823529411765</v>
      </c>
      <c r="G667" t="s">
        <v>20</v>
      </c>
      <c r="H667">
        <v>272</v>
      </c>
      <c r="I667" s="8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s="4" t="str">
        <f t="shared" si="64"/>
        <v>film &amp; video</v>
      </c>
      <c r="T667" s="4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s="4" t="str">
        <f t="shared" si="64"/>
        <v>theater</v>
      </c>
      <c r="T668" s="4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60"/>
        <v>176.15942028985506</v>
      </c>
      <c r="G669" t="s">
        <v>20</v>
      </c>
      <c r="H669">
        <v>419</v>
      </c>
      <c r="I669" s="8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s="4" t="str">
        <f t="shared" si="64"/>
        <v>journalism</v>
      </c>
      <c r="T669" s="4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60"/>
        <v>20.33818181818182</v>
      </c>
      <c r="G670" t="s">
        <v>14</v>
      </c>
      <c r="H670">
        <v>76</v>
      </c>
      <c r="I670" s="8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s="4" t="str">
        <f t="shared" si="64"/>
        <v>theater</v>
      </c>
      <c r="T670" s="4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60"/>
        <v>358.64754098360658</v>
      </c>
      <c r="G671" t="s">
        <v>20</v>
      </c>
      <c r="H671">
        <v>1621</v>
      </c>
      <c r="I671" s="8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s="4" t="str">
        <f t="shared" si="64"/>
        <v>theater</v>
      </c>
      <c r="T671" s="4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60"/>
        <v>468.85802469135803</v>
      </c>
      <c r="G672" t="s">
        <v>20</v>
      </c>
      <c r="H672">
        <v>1101</v>
      </c>
      <c r="I672" s="8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s="4" t="str">
        <f t="shared" si="64"/>
        <v>music</v>
      </c>
      <c r="T672" s="4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60"/>
        <v>122.05635245901641</v>
      </c>
      <c r="G673" t="s">
        <v>20</v>
      </c>
      <c r="H673">
        <v>1073</v>
      </c>
      <c r="I673" s="8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s="4" t="str">
        <f t="shared" si="64"/>
        <v>theater</v>
      </c>
      <c r="T673" s="4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60"/>
        <v>55.931783729156137</v>
      </c>
      <c r="G674" t="s">
        <v>14</v>
      </c>
      <c r="H674">
        <v>4428</v>
      </c>
      <c r="I674" s="8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s="4" t="str">
        <f t="shared" si="64"/>
        <v>theater</v>
      </c>
      <c r="T674" s="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60"/>
        <v>43.660714285714285</v>
      </c>
      <c r="G675" t="s">
        <v>14</v>
      </c>
      <c r="H675">
        <v>58</v>
      </c>
      <c r="I675" s="8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s="4" t="str">
        <f t="shared" si="64"/>
        <v>music</v>
      </c>
      <c r="T675" s="4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60"/>
        <v>33.53837141183363</v>
      </c>
      <c r="G676" t="s">
        <v>74</v>
      </c>
      <c r="H676">
        <v>1218</v>
      </c>
      <c r="I676" s="8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s="4" t="str">
        <f t="shared" si="64"/>
        <v>photography</v>
      </c>
      <c r="T676" s="4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60"/>
        <v>122.97938144329896</v>
      </c>
      <c r="G677" t="s">
        <v>20</v>
      </c>
      <c r="H677">
        <v>331</v>
      </c>
      <c r="I677" s="8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s="4" t="str">
        <f t="shared" si="64"/>
        <v>journalism</v>
      </c>
      <c r="T677" s="4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60"/>
        <v>189.74959871589084</v>
      </c>
      <c r="G678" t="s">
        <v>20</v>
      </c>
      <c r="H678">
        <v>1170</v>
      </c>
      <c r="I678" s="8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s="4" t="str">
        <f t="shared" si="64"/>
        <v>photography</v>
      </c>
      <c r="T678" s="4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60"/>
        <v>83.622641509433961</v>
      </c>
      <c r="G679" t="s">
        <v>14</v>
      </c>
      <c r="H679">
        <v>111</v>
      </c>
      <c r="I679" s="8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s="4" t="str">
        <f t="shared" si="64"/>
        <v>publishing</v>
      </c>
      <c r="T679" s="4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60"/>
        <v>17.968844221105527</v>
      </c>
      <c r="G680" t="s">
        <v>74</v>
      </c>
      <c r="H680">
        <v>215</v>
      </c>
      <c r="I680" s="8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s="4" t="str">
        <f t="shared" si="64"/>
        <v>film &amp; video</v>
      </c>
      <c r="T680" s="4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60"/>
        <v>1036.5</v>
      </c>
      <c r="G681" t="s">
        <v>20</v>
      </c>
      <c r="H681">
        <v>363</v>
      </c>
      <c r="I681" s="8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s="4" t="str">
        <f t="shared" si="64"/>
        <v>food</v>
      </c>
      <c r="T681" s="4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60"/>
        <v>97.405219780219781</v>
      </c>
      <c r="G682" t="s">
        <v>14</v>
      </c>
      <c r="H682">
        <v>2955</v>
      </c>
      <c r="I682" s="8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s="4" t="str">
        <f t="shared" si="64"/>
        <v>games</v>
      </c>
      <c r="T682" s="4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60"/>
        <v>86.386203150461711</v>
      </c>
      <c r="G683" t="s">
        <v>14</v>
      </c>
      <c r="H683">
        <v>1657</v>
      </c>
      <c r="I683" s="8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s="4" t="str">
        <f t="shared" si="64"/>
        <v>theater</v>
      </c>
      <c r="T683" s="4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60"/>
        <v>150.16666666666666</v>
      </c>
      <c r="G684" t="s">
        <v>20</v>
      </c>
      <c r="H684">
        <v>103</v>
      </c>
      <c r="I684" s="8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s="4" t="str">
        <f t="shared" si="64"/>
        <v>theater</v>
      </c>
      <c r="T684" s="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60"/>
        <v>358.43478260869563</v>
      </c>
      <c r="G685" t="s">
        <v>20</v>
      </c>
      <c r="H685">
        <v>147</v>
      </c>
      <c r="I685" s="8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s="4" t="str">
        <f t="shared" si="64"/>
        <v>theater</v>
      </c>
      <c r="T685" s="4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60"/>
        <v>542.85714285714289</v>
      </c>
      <c r="G686" t="s">
        <v>20</v>
      </c>
      <c r="H686">
        <v>110</v>
      </c>
      <c r="I686" s="8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s="4" t="str">
        <f t="shared" si="64"/>
        <v>publishing</v>
      </c>
      <c r="T686" s="4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60"/>
        <v>67.500714285714281</v>
      </c>
      <c r="G687" t="s">
        <v>14</v>
      </c>
      <c r="H687">
        <v>926</v>
      </c>
      <c r="I687" s="8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s="4" t="str">
        <f t="shared" si="64"/>
        <v>theater</v>
      </c>
      <c r="T687" s="4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60"/>
        <v>191.74666666666667</v>
      </c>
      <c r="G688" t="s">
        <v>20</v>
      </c>
      <c r="H688">
        <v>134</v>
      </c>
      <c r="I688" s="8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s="4" t="str">
        <f t="shared" si="64"/>
        <v>technology</v>
      </c>
      <c r="T688" s="4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60"/>
        <v>932</v>
      </c>
      <c r="G689" t="s">
        <v>20</v>
      </c>
      <c r="H689">
        <v>269</v>
      </c>
      <c r="I689" s="8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s="4" t="str">
        <f t="shared" si="64"/>
        <v>theater</v>
      </c>
      <c r="T689" s="4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60"/>
        <v>429.27586206896552</v>
      </c>
      <c r="G690" t="s">
        <v>20</v>
      </c>
      <c r="H690">
        <v>175</v>
      </c>
      <c r="I690" s="8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s="4" t="str">
        <f t="shared" si="64"/>
        <v>film &amp; video</v>
      </c>
      <c r="T690" s="4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60"/>
        <v>100.65753424657535</v>
      </c>
      <c r="G691" t="s">
        <v>20</v>
      </c>
      <c r="H691">
        <v>69</v>
      </c>
      <c r="I691" s="8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s="4" t="str">
        <f t="shared" si="64"/>
        <v>technology</v>
      </c>
      <c r="T691" s="4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60"/>
        <v>226.61111111111109</v>
      </c>
      <c r="G692" t="s">
        <v>20</v>
      </c>
      <c r="H692">
        <v>190</v>
      </c>
      <c r="I692" s="8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s="4" t="str">
        <f t="shared" si="64"/>
        <v>film &amp; video</v>
      </c>
      <c r="T692" s="4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60"/>
        <v>142.38</v>
      </c>
      <c r="G693" t="s">
        <v>20</v>
      </c>
      <c r="H693">
        <v>237</v>
      </c>
      <c r="I693" s="8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s="4" t="str">
        <f t="shared" si="64"/>
        <v>film &amp; video</v>
      </c>
      <c r="T693" s="4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60"/>
        <v>90.633333333333326</v>
      </c>
      <c r="G694" t="s">
        <v>14</v>
      </c>
      <c r="H694">
        <v>77</v>
      </c>
      <c r="I694" s="8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s="4" t="str">
        <f t="shared" si="64"/>
        <v>music</v>
      </c>
      <c r="T694" s="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60"/>
        <v>63.966740576496676</v>
      </c>
      <c r="G695" t="s">
        <v>14</v>
      </c>
      <c r="H695">
        <v>1748</v>
      </c>
      <c r="I695" s="8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s="4" t="str">
        <f t="shared" si="64"/>
        <v>theater</v>
      </c>
      <c r="T695" s="4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60"/>
        <v>84.131868131868131</v>
      </c>
      <c r="G696" t="s">
        <v>14</v>
      </c>
      <c r="H696">
        <v>79</v>
      </c>
      <c r="I696" s="8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s="4" t="str">
        <f t="shared" si="64"/>
        <v>theater</v>
      </c>
      <c r="T696" s="4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60"/>
        <v>133.93478260869566</v>
      </c>
      <c r="G697" t="s">
        <v>20</v>
      </c>
      <c r="H697">
        <v>196</v>
      </c>
      <c r="I697" s="8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s="4" t="str">
        <f t="shared" si="64"/>
        <v>music</v>
      </c>
      <c r="T697" s="4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60"/>
        <v>59.042047531992694</v>
      </c>
      <c r="G698" t="s">
        <v>14</v>
      </c>
      <c r="H698">
        <v>889</v>
      </c>
      <c r="I698" s="8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s="4" t="str">
        <f t="shared" si="64"/>
        <v>theater</v>
      </c>
      <c r="T698" s="4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60"/>
        <v>152.80062063615205</v>
      </c>
      <c r="G699" t="s">
        <v>20</v>
      </c>
      <c r="H699">
        <v>7295</v>
      </c>
      <c r="I699" s="8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s="4" t="str">
        <f t="shared" si="64"/>
        <v>music</v>
      </c>
      <c r="T699" s="4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60"/>
        <v>446.69121140142522</v>
      </c>
      <c r="G700" t="s">
        <v>20</v>
      </c>
      <c r="H700">
        <v>2893</v>
      </c>
      <c r="I700" s="8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s="4" t="str">
        <f t="shared" si="64"/>
        <v>technology</v>
      </c>
      <c r="T700" s="4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60"/>
        <v>84.391891891891888</v>
      </c>
      <c r="G701" t="s">
        <v>14</v>
      </c>
      <c r="H701">
        <v>56</v>
      </c>
      <c r="I701" s="8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s="4" t="str">
        <f t="shared" si="64"/>
        <v>film &amp; video</v>
      </c>
      <c r="T701" s="4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s="4" t="str">
        <f t="shared" si="64"/>
        <v>technology</v>
      </c>
      <c r="T702" s="4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60"/>
        <v>175.02692307692308</v>
      </c>
      <c r="G703" t="s">
        <v>20</v>
      </c>
      <c r="H703">
        <v>820</v>
      </c>
      <c r="I703" s="8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s="4" t="str">
        <f t="shared" si="64"/>
        <v>theater</v>
      </c>
      <c r="T703" s="4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60"/>
        <v>54.137931034482754</v>
      </c>
      <c r="G704" t="s">
        <v>14</v>
      </c>
      <c r="H704">
        <v>83</v>
      </c>
      <c r="I704" s="8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s="4" t="str">
        <f t="shared" si="64"/>
        <v>technology</v>
      </c>
      <c r="T704" s="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60"/>
        <v>311.87381703470032</v>
      </c>
      <c r="G705" t="s">
        <v>20</v>
      </c>
      <c r="H705">
        <v>2038</v>
      </c>
      <c r="I705" s="8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s="4" t="str">
        <f t="shared" si="64"/>
        <v>publishing</v>
      </c>
      <c r="T705" s="4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60"/>
        <v>122.78160919540231</v>
      </c>
      <c r="G706" t="s">
        <v>20</v>
      </c>
      <c r="H706">
        <v>116</v>
      </c>
      <c r="I706" s="8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s="4" t="str">
        <f t="shared" si="64"/>
        <v>film &amp; video</v>
      </c>
      <c r="T706" s="4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66">(E707/D707)*100</f>
        <v>99.026517383618156</v>
      </c>
      <c r="G707" t="s">
        <v>14</v>
      </c>
      <c r="H707">
        <v>2025</v>
      </c>
      <c r="I707" s="8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s="4" t="str">
        <f t="shared" ref="S707:S770" si="70">LEFT(R707,SEARCH("/",R707)-1)</f>
        <v>publishing</v>
      </c>
      <c r="T707" s="4" t="str">
        <f t="shared" ref="T707:T770" si="71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66"/>
        <v>127.84686346863469</v>
      </c>
      <c r="G708" t="s">
        <v>20</v>
      </c>
      <c r="H708">
        <v>1345</v>
      </c>
      <c r="I708" s="8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s="4" t="str">
        <f t="shared" si="70"/>
        <v>technology</v>
      </c>
      <c r="T708" s="4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66"/>
        <v>158.61643835616439</v>
      </c>
      <c r="G709" t="s">
        <v>20</v>
      </c>
      <c r="H709">
        <v>168</v>
      </c>
      <c r="I709" s="8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s="4" t="str">
        <f t="shared" si="70"/>
        <v>film &amp; video</v>
      </c>
      <c r="T709" s="4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66"/>
        <v>707.05882352941171</v>
      </c>
      <c r="G710" t="s">
        <v>20</v>
      </c>
      <c r="H710">
        <v>137</v>
      </c>
      <c r="I710" s="8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s="4" t="str">
        <f t="shared" si="70"/>
        <v>theater</v>
      </c>
      <c r="T710" s="4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66"/>
        <v>142.38775510204081</v>
      </c>
      <c r="G711" t="s">
        <v>20</v>
      </c>
      <c r="H711">
        <v>186</v>
      </c>
      <c r="I711" s="8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s="4" t="str">
        <f t="shared" si="70"/>
        <v>theater</v>
      </c>
      <c r="T711" s="4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66"/>
        <v>147.86046511627907</v>
      </c>
      <c r="G712" t="s">
        <v>20</v>
      </c>
      <c r="H712">
        <v>125</v>
      </c>
      <c r="I712" s="8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s="4" t="str">
        <f t="shared" si="70"/>
        <v>theater</v>
      </c>
      <c r="T712" s="4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s="4" t="str">
        <f t="shared" si="70"/>
        <v>theater</v>
      </c>
      <c r="T713" s="4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66"/>
        <v>1840.625</v>
      </c>
      <c r="G714" t="s">
        <v>20</v>
      </c>
      <c r="H714">
        <v>202</v>
      </c>
      <c r="I714" s="8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s="4" t="str">
        <f t="shared" si="70"/>
        <v>theater</v>
      </c>
      <c r="T714" s="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66"/>
        <v>161.94202898550725</v>
      </c>
      <c r="G715" t="s">
        <v>20</v>
      </c>
      <c r="H715">
        <v>103</v>
      </c>
      <c r="I715" s="8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s="4" t="str">
        <f t="shared" si="70"/>
        <v>publishing</v>
      </c>
      <c r="T715" s="4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66"/>
        <v>472.82077922077923</v>
      </c>
      <c r="G716" t="s">
        <v>20</v>
      </c>
      <c r="H716">
        <v>1785</v>
      </c>
      <c r="I716" s="8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s="4" t="str">
        <f t="shared" si="70"/>
        <v>music</v>
      </c>
      <c r="T716" s="4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66"/>
        <v>24.466101694915253</v>
      </c>
      <c r="G717" t="s">
        <v>14</v>
      </c>
      <c r="H717">
        <v>656</v>
      </c>
      <c r="I717" s="8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s="4" t="str">
        <f t="shared" si="70"/>
        <v>games</v>
      </c>
      <c r="T717" s="4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66"/>
        <v>517.65</v>
      </c>
      <c r="G718" t="s">
        <v>20</v>
      </c>
      <c r="H718">
        <v>157</v>
      </c>
      <c r="I718" s="8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s="4" t="str">
        <f t="shared" si="70"/>
        <v>theater</v>
      </c>
      <c r="T718" s="4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66"/>
        <v>247.64285714285714</v>
      </c>
      <c r="G719" t="s">
        <v>20</v>
      </c>
      <c r="H719">
        <v>555</v>
      </c>
      <c r="I719" s="8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s="4" t="str">
        <f t="shared" si="70"/>
        <v>film &amp; video</v>
      </c>
      <c r="T719" s="4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66"/>
        <v>100.20481927710843</v>
      </c>
      <c r="G720" t="s">
        <v>20</v>
      </c>
      <c r="H720">
        <v>297</v>
      </c>
      <c r="I720" s="8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s="4" t="str">
        <f t="shared" si="70"/>
        <v>technology</v>
      </c>
      <c r="T720" s="4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66"/>
        <v>153</v>
      </c>
      <c r="G721" t="s">
        <v>20</v>
      </c>
      <c r="H721">
        <v>123</v>
      </c>
      <c r="I721" s="8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s="4" t="str">
        <f t="shared" si="70"/>
        <v>publishing</v>
      </c>
      <c r="T721" s="4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66"/>
        <v>37.091954022988503</v>
      </c>
      <c r="G722" t="s">
        <v>74</v>
      </c>
      <c r="H722">
        <v>38</v>
      </c>
      <c r="I722" s="8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s="4" t="str">
        <f t="shared" si="70"/>
        <v>theater</v>
      </c>
      <c r="T722" s="4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66"/>
        <v>4.392394822006473</v>
      </c>
      <c r="G723" t="s">
        <v>74</v>
      </c>
      <c r="H723">
        <v>60</v>
      </c>
      <c r="I723" s="8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s="4" t="str">
        <f t="shared" si="70"/>
        <v>music</v>
      </c>
      <c r="T723" s="4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66"/>
        <v>156.50721649484535</v>
      </c>
      <c r="G724" t="s">
        <v>20</v>
      </c>
      <c r="H724">
        <v>3036</v>
      </c>
      <c r="I724" s="8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s="4" t="str">
        <f t="shared" si="70"/>
        <v>film &amp; video</v>
      </c>
      <c r="T724" s="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66"/>
        <v>270.40816326530609</v>
      </c>
      <c r="G725" t="s">
        <v>20</v>
      </c>
      <c r="H725">
        <v>144</v>
      </c>
      <c r="I725" s="8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s="4" t="str">
        <f t="shared" si="70"/>
        <v>theater</v>
      </c>
      <c r="T725" s="4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66"/>
        <v>134.05952380952382</v>
      </c>
      <c r="G726" t="s">
        <v>20</v>
      </c>
      <c r="H726">
        <v>121</v>
      </c>
      <c r="I726" s="8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s="4" t="str">
        <f t="shared" si="70"/>
        <v>theater</v>
      </c>
      <c r="T726" s="4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66"/>
        <v>50.398033126293996</v>
      </c>
      <c r="G727" t="s">
        <v>14</v>
      </c>
      <c r="H727">
        <v>1596</v>
      </c>
      <c r="I727" s="8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s="4" t="str">
        <f t="shared" si="70"/>
        <v>games</v>
      </c>
      <c r="T727" s="4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66"/>
        <v>88.815837937384899</v>
      </c>
      <c r="G728" t="s">
        <v>74</v>
      </c>
      <c r="H728">
        <v>524</v>
      </c>
      <c r="I728" s="8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s="4" t="str">
        <f t="shared" si="70"/>
        <v>theater</v>
      </c>
      <c r="T728" s="4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66"/>
        <v>165</v>
      </c>
      <c r="G729" t="s">
        <v>20</v>
      </c>
      <c r="H729">
        <v>181</v>
      </c>
      <c r="I729" s="8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s="4" t="str">
        <f t="shared" si="70"/>
        <v>technology</v>
      </c>
      <c r="T729" s="4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s="4" t="str">
        <f t="shared" si="70"/>
        <v>theater</v>
      </c>
      <c r="T730" s="4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66"/>
        <v>185.66071428571428</v>
      </c>
      <c r="G731" t="s">
        <v>20</v>
      </c>
      <c r="H731">
        <v>122</v>
      </c>
      <c r="I731" s="8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s="4" t="str">
        <f t="shared" si="70"/>
        <v>film &amp; video</v>
      </c>
      <c r="T731" s="4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66"/>
        <v>412.6631944444444</v>
      </c>
      <c r="G732" t="s">
        <v>20</v>
      </c>
      <c r="H732">
        <v>1071</v>
      </c>
      <c r="I732" s="8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s="4" t="str">
        <f t="shared" si="70"/>
        <v>technology</v>
      </c>
      <c r="T732" s="4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66"/>
        <v>90.25</v>
      </c>
      <c r="G733" t="s">
        <v>74</v>
      </c>
      <c r="H733">
        <v>219</v>
      </c>
      <c r="I733" s="8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s="4" t="str">
        <f t="shared" si="70"/>
        <v>technology</v>
      </c>
      <c r="T733" s="4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66"/>
        <v>91.984615384615381</v>
      </c>
      <c r="G734" t="s">
        <v>14</v>
      </c>
      <c r="H734">
        <v>1121</v>
      </c>
      <c r="I734" s="8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s="4" t="str">
        <f t="shared" si="70"/>
        <v>music</v>
      </c>
      <c r="T734" s="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66"/>
        <v>527.00632911392404</v>
      </c>
      <c r="G735" t="s">
        <v>20</v>
      </c>
      <c r="H735">
        <v>980</v>
      </c>
      <c r="I735" s="8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s="4" t="str">
        <f t="shared" si="70"/>
        <v>music</v>
      </c>
      <c r="T735" s="4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66"/>
        <v>319.14285714285711</v>
      </c>
      <c r="G736" t="s">
        <v>20</v>
      </c>
      <c r="H736">
        <v>536</v>
      </c>
      <c r="I736" s="8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s="4" t="str">
        <f t="shared" si="70"/>
        <v>theater</v>
      </c>
      <c r="T736" s="4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66"/>
        <v>354.18867924528303</v>
      </c>
      <c r="G737" t="s">
        <v>20</v>
      </c>
      <c r="H737">
        <v>1991</v>
      </c>
      <c r="I737" s="8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s="4" t="str">
        <f t="shared" si="70"/>
        <v>photography</v>
      </c>
      <c r="T737" s="4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66"/>
        <v>32.896103896103895</v>
      </c>
      <c r="G738" t="s">
        <v>74</v>
      </c>
      <c r="H738">
        <v>29</v>
      </c>
      <c r="I738" s="8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s="4" t="str">
        <f t="shared" si="70"/>
        <v>publishing</v>
      </c>
      <c r="T738" s="4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66"/>
        <v>135.8918918918919</v>
      </c>
      <c r="G739" t="s">
        <v>20</v>
      </c>
      <c r="H739">
        <v>180</v>
      </c>
      <c r="I739" s="8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s="4" t="str">
        <f t="shared" si="70"/>
        <v>music</v>
      </c>
      <c r="T739" s="4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s="4" t="str">
        <f t="shared" si="70"/>
        <v>theater</v>
      </c>
      <c r="T740" s="4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66"/>
        <v>61</v>
      </c>
      <c r="G741" t="s">
        <v>14</v>
      </c>
      <c r="H741">
        <v>191</v>
      </c>
      <c r="I741" s="8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s="4" t="str">
        <f t="shared" si="70"/>
        <v>music</v>
      </c>
      <c r="T741" s="4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s="4" t="str">
        <f t="shared" si="70"/>
        <v>theater</v>
      </c>
      <c r="T742" s="4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66"/>
        <v>1179.1666666666665</v>
      </c>
      <c r="G743" t="s">
        <v>20</v>
      </c>
      <c r="H743">
        <v>130</v>
      </c>
      <c r="I743" s="8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s="4" t="str">
        <f t="shared" si="70"/>
        <v>theater</v>
      </c>
      <c r="T743" s="4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66"/>
        <v>1126.0833333333335</v>
      </c>
      <c r="G744" t="s">
        <v>20</v>
      </c>
      <c r="H744">
        <v>122</v>
      </c>
      <c r="I744" s="8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s="4" t="str">
        <f t="shared" si="70"/>
        <v>music</v>
      </c>
      <c r="T744" s="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66"/>
        <v>12.923076923076923</v>
      </c>
      <c r="G745" t="s">
        <v>14</v>
      </c>
      <c r="H745">
        <v>17</v>
      </c>
      <c r="I745" s="8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s="4" t="str">
        <f t="shared" si="70"/>
        <v>theater</v>
      </c>
      <c r="T745" s="4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66"/>
        <v>712</v>
      </c>
      <c r="G746" t="s">
        <v>20</v>
      </c>
      <c r="H746">
        <v>140</v>
      </c>
      <c r="I746" s="8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s="4" t="str">
        <f t="shared" si="70"/>
        <v>theater</v>
      </c>
      <c r="T746" s="4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s="4" t="str">
        <f t="shared" si="70"/>
        <v>technology</v>
      </c>
      <c r="T747" s="4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s="4" t="str">
        <f t="shared" si="70"/>
        <v>technology</v>
      </c>
      <c r="T748" s="4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s="4" t="str">
        <f t="shared" si="70"/>
        <v>theater</v>
      </c>
      <c r="T749" s="4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66"/>
        <v>34.959979476654695</v>
      </c>
      <c r="G750" t="s">
        <v>74</v>
      </c>
      <c r="H750">
        <v>614</v>
      </c>
      <c r="I750" s="8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s="4" t="str">
        <f t="shared" si="70"/>
        <v>film &amp; video</v>
      </c>
      <c r="T750" s="4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66"/>
        <v>157.29069767441862</v>
      </c>
      <c r="G751" t="s">
        <v>20</v>
      </c>
      <c r="H751">
        <v>366</v>
      </c>
      <c r="I751" s="8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s="4" t="str">
        <f t="shared" si="70"/>
        <v>technology</v>
      </c>
      <c r="T751" s="4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s="4" t="str">
        <f t="shared" si="70"/>
        <v>music</v>
      </c>
      <c r="T752" s="4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66"/>
        <v>232.30555555555554</v>
      </c>
      <c r="G753" t="s">
        <v>20</v>
      </c>
      <c r="H753">
        <v>270</v>
      </c>
      <c r="I753" s="8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s="4" t="str">
        <f t="shared" si="70"/>
        <v>publishing</v>
      </c>
      <c r="T753" s="4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66"/>
        <v>92.448275862068968</v>
      </c>
      <c r="G754" t="s">
        <v>74</v>
      </c>
      <c r="H754">
        <v>114</v>
      </c>
      <c r="I754" s="8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s="4" t="str">
        <f t="shared" si="70"/>
        <v>theater</v>
      </c>
      <c r="T754" s="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66"/>
        <v>256.70212765957444</v>
      </c>
      <c r="G755" t="s">
        <v>20</v>
      </c>
      <c r="H755">
        <v>137</v>
      </c>
      <c r="I755" s="8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s="4" t="str">
        <f t="shared" si="70"/>
        <v>photography</v>
      </c>
      <c r="T755" s="4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66"/>
        <v>168.47017045454547</v>
      </c>
      <c r="G756" t="s">
        <v>20</v>
      </c>
      <c r="H756">
        <v>3205</v>
      </c>
      <c r="I756" s="8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s="4" t="str">
        <f t="shared" si="70"/>
        <v>theater</v>
      </c>
      <c r="T756" s="4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66"/>
        <v>166.57777777777778</v>
      </c>
      <c r="G757" t="s">
        <v>20</v>
      </c>
      <c r="H757">
        <v>288</v>
      </c>
      <c r="I757" s="8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s="4" t="str">
        <f t="shared" si="70"/>
        <v>theater</v>
      </c>
      <c r="T757" s="4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66"/>
        <v>772.07692307692309</v>
      </c>
      <c r="G758" t="s">
        <v>20</v>
      </c>
      <c r="H758">
        <v>148</v>
      </c>
      <c r="I758" s="8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s="4" t="str">
        <f t="shared" si="70"/>
        <v>theater</v>
      </c>
      <c r="T758" s="4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66"/>
        <v>406.85714285714283</v>
      </c>
      <c r="G759" t="s">
        <v>20</v>
      </c>
      <c r="H759">
        <v>114</v>
      </c>
      <c r="I759" s="8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s="4" t="str">
        <f t="shared" si="70"/>
        <v>film &amp; video</v>
      </c>
      <c r="T759" s="4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66"/>
        <v>564.20608108108115</v>
      </c>
      <c r="G760" t="s">
        <v>20</v>
      </c>
      <c r="H760">
        <v>1518</v>
      </c>
      <c r="I760" s="8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s="4" t="str">
        <f t="shared" si="70"/>
        <v>music</v>
      </c>
      <c r="T760" s="4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66"/>
        <v>68.426865671641792</v>
      </c>
      <c r="G761" t="s">
        <v>14</v>
      </c>
      <c r="H761">
        <v>1274</v>
      </c>
      <c r="I761" s="8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s="4" t="str">
        <f t="shared" si="70"/>
        <v>music</v>
      </c>
      <c r="T761" s="4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66"/>
        <v>34.351966873706004</v>
      </c>
      <c r="G762" t="s">
        <v>14</v>
      </c>
      <c r="H762">
        <v>210</v>
      </c>
      <c r="I762" s="8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s="4" t="str">
        <f t="shared" si="70"/>
        <v>games</v>
      </c>
      <c r="T762" s="4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66"/>
        <v>655.4545454545455</v>
      </c>
      <c r="G763" t="s">
        <v>20</v>
      </c>
      <c r="H763">
        <v>166</v>
      </c>
      <c r="I763" s="8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s="4" t="str">
        <f t="shared" si="70"/>
        <v>music</v>
      </c>
      <c r="T763" s="4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s="4" t="str">
        <f t="shared" si="70"/>
        <v>music</v>
      </c>
      <c r="T764" s="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66"/>
        <v>113.17857142857144</v>
      </c>
      <c r="G765" t="s">
        <v>20</v>
      </c>
      <c r="H765">
        <v>235</v>
      </c>
      <c r="I765" s="8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s="4" t="str">
        <f t="shared" si="70"/>
        <v>theater</v>
      </c>
      <c r="T765" s="4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66"/>
        <v>728.18181818181824</v>
      </c>
      <c r="G766" t="s">
        <v>20</v>
      </c>
      <c r="H766">
        <v>148</v>
      </c>
      <c r="I766" s="8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s="4" t="str">
        <f t="shared" si="70"/>
        <v>music</v>
      </c>
      <c r="T766" s="4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66"/>
        <v>208.33333333333334</v>
      </c>
      <c r="G767" t="s">
        <v>20</v>
      </c>
      <c r="H767">
        <v>198</v>
      </c>
      <c r="I767" s="8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s="4" t="str">
        <f t="shared" si="70"/>
        <v>music</v>
      </c>
      <c r="T767" s="4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66"/>
        <v>31.171232876712331</v>
      </c>
      <c r="G768" t="s">
        <v>14</v>
      </c>
      <c r="H768">
        <v>248</v>
      </c>
      <c r="I768" s="8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s="4" t="str">
        <f t="shared" si="70"/>
        <v>film &amp; video</v>
      </c>
      <c r="T768" s="4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66"/>
        <v>56.967078189300416</v>
      </c>
      <c r="G769" t="s">
        <v>14</v>
      </c>
      <c r="H769">
        <v>513</v>
      </c>
      <c r="I769" s="8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s="4" t="str">
        <f t="shared" si="70"/>
        <v>publishing</v>
      </c>
      <c r="T769" s="4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66"/>
        <v>231</v>
      </c>
      <c r="G770" t="s">
        <v>20</v>
      </c>
      <c r="H770">
        <v>150</v>
      </c>
      <c r="I770" s="8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s="4" t="str">
        <f t="shared" si="70"/>
        <v>theater</v>
      </c>
      <c r="T770" s="4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72">(E771/D771)*100</f>
        <v>86.867834394904463</v>
      </c>
      <c r="G771" t="s">
        <v>14</v>
      </c>
      <c r="H771">
        <v>3410</v>
      </c>
      <c r="I771" s="8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s="4" t="str">
        <f t="shared" ref="S771:S834" si="76">LEFT(R771,SEARCH("/",R771)-1)</f>
        <v>games</v>
      </c>
      <c r="T771" s="4" t="str">
        <f t="shared" ref="T771:T834" si="77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72"/>
        <v>270.74418604651163</v>
      </c>
      <c r="G772" t="s">
        <v>20</v>
      </c>
      <c r="H772">
        <v>216</v>
      </c>
      <c r="I772" s="8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s="4" t="str">
        <f t="shared" si="76"/>
        <v>theater</v>
      </c>
      <c r="T772" s="4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s="4" t="str">
        <f t="shared" si="76"/>
        <v>theater</v>
      </c>
      <c r="T773" s="4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72"/>
        <v>113.3596256684492</v>
      </c>
      <c r="G774" t="s">
        <v>20</v>
      </c>
      <c r="H774">
        <v>5139</v>
      </c>
      <c r="I774" s="8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s="4" t="str">
        <f t="shared" si="76"/>
        <v>music</v>
      </c>
      <c r="T774" s="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72"/>
        <v>190.55555555555554</v>
      </c>
      <c r="G775" t="s">
        <v>20</v>
      </c>
      <c r="H775">
        <v>2353</v>
      </c>
      <c r="I775" s="8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s="4" t="str">
        <f t="shared" si="76"/>
        <v>theater</v>
      </c>
      <c r="T775" s="4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72"/>
        <v>135.5</v>
      </c>
      <c r="G776" t="s">
        <v>20</v>
      </c>
      <c r="H776">
        <v>78</v>
      </c>
      <c r="I776" s="8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s="4" t="str">
        <f t="shared" si="76"/>
        <v>technology</v>
      </c>
      <c r="T776" s="4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s="4" t="str">
        <f t="shared" si="76"/>
        <v>music</v>
      </c>
      <c r="T777" s="4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72"/>
        <v>65.544223826714799</v>
      </c>
      <c r="G778" t="s">
        <v>14</v>
      </c>
      <c r="H778">
        <v>2201</v>
      </c>
      <c r="I778" s="8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s="4" t="str">
        <f t="shared" si="76"/>
        <v>theater</v>
      </c>
      <c r="T778" s="4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72"/>
        <v>49.026652452025587</v>
      </c>
      <c r="G779" t="s">
        <v>14</v>
      </c>
      <c r="H779">
        <v>676</v>
      </c>
      <c r="I779" s="8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s="4" t="str">
        <f t="shared" si="76"/>
        <v>theater</v>
      </c>
      <c r="T779" s="4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72"/>
        <v>787.92307692307691</v>
      </c>
      <c r="G780" t="s">
        <v>20</v>
      </c>
      <c r="H780">
        <v>174</v>
      </c>
      <c r="I780" s="8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s="4" t="str">
        <f t="shared" si="76"/>
        <v>film &amp; video</v>
      </c>
      <c r="T780" s="4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72"/>
        <v>80.306347746090154</v>
      </c>
      <c r="G781" t="s">
        <v>14</v>
      </c>
      <c r="H781">
        <v>831</v>
      </c>
      <c r="I781" s="8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s="4" t="str">
        <f t="shared" si="76"/>
        <v>theater</v>
      </c>
      <c r="T781" s="4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72"/>
        <v>106.29411764705883</v>
      </c>
      <c r="G782" t="s">
        <v>20</v>
      </c>
      <c r="H782">
        <v>164</v>
      </c>
      <c r="I782" s="8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s="4" t="str">
        <f t="shared" si="76"/>
        <v>film &amp; video</v>
      </c>
      <c r="T782" s="4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72"/>
        <v>50.735632183908038</v>
      </c>
      <c r="G783" t="s">
        <v>74</v>
      </c>
      <c r="H783">
        <v>56</v>
      </c>
      <c r="I783" s="8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s="4" t="str">
        <f t="shared" si="76"/>
        <v>theater</v>
      </c>
      <c r="T783" s="4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72"/>
        <v>215.31372549019611</v>
      </c>
      <c r="G784" t="s">
        <v>20</v>
      </c>
      <c r="H784">
        <v>161</v>
      </c>
      <c r="I784" s="8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s="4" t="str">
        <f t="shared" si="76"/>
        <v>film &amp; video</v>
      </c>
      <c r="T784" s="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72"/>
        <v>141.22972972972974</v>
      </c>
      <c r="G785" t="s">
        <v>20</v>
      </c>
      <c r="H785">
        <v>138</v>
      </c>
      <c r="I785" s="8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s="4" t="str">
        <f t="shared" si="76"/>
        <v>music</v>
      </c>
      <c r="T785" s="4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72"/>
        <v>115.33745781777279</v>
      </c>
      <c r="G786" t="s">
        <v>20</v>
      </c>
      <c r="H786">
        <v>3308</v>
      </c>
      <c r="I786" s="8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s="4" t="str">
        <f t="shared" si="76"/>
        <v>technology</v>
      </c>
      <c r="T786" s="4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72"/>
        <v>193.11940298507463</v>
      </c>
      <c r="G787" t="s">
        <v>20</v>
      </c>
      <c r="H787">
        <v>127</v>
      </c>
      <c r="I787" s="8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s="4" t="str">
        <f t="shared" si="76"/>
        <v>film &amp; video</v>
      </c>
      <c r="T787" s="4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72"/>
        <v>729.73333333333335</v>
      </c>
      <c r="G788" t="s">
        <v>20</v>
      </c>
      <c r="H788">
        <v>207</v>
      </c>
      <c r="I788" s="8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s="4" t="str">
        <f t="shared" si="76"/>
        <v>music</v>
      </c>
      <c r="T788" s="4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72"/>
        <v>99.66339869281046</v>
      </c>
      <c r="G789" t="s">
        <v>14</v>
      </c>
      <c r="H789">
        <v>859</v>
      </c>
      <c r="I789" s="8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s="4" t="str">
        <f t="shared" si="76"/>
        <v>music</v>
      </c>
      <c r="T789" s="4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72"/>
        <v>88.166666666666671</v>
      </c>
      <c r="G790" t="s">
        <v>47</v>
      </c>
      <c r="H790">
        <v>31</v>
      </c>
      <c r="I790" s="8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s="4" t="str">
        <f t="shared" si="76"/>
        <v>film &amp; video</v>
      </c>
      <c r="T790" s="4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72"/>
        <v>37.233333333333334</v>
      </c>
      <c r="G791" t="s">
        <v>14</v>
      </c>
      <c r="H791">
        <v>45</v>
      </c>
      <c r="I791" s="8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s="4" t="str">
        <f t="shared" si="76"/>
        <v>theater</v>
      </c>
      <c r="T791" s="4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72"/>
        <v>30.540075309306079</v>
      </c>
      <c r="G792" t="s">
        <v>74</v>
      </c>
      <c r="H792">
        <v>1113</v>
      </c>
      <c r="I792" s="8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s="4" t="str">
        <f t="shared" si="76"/>
        <v>theater</v>
      </c>
      <c r="T792" s="4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s="4" t="str">
        <f t="shared" si="76"/>
        <v>food</v>
      </c>
      <c r="T793" s="4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72"/>
        <v>34</v>
      </c>
      <c r="G794" t="s">
        <v>14</v>
      </c>
      <c r="H794">
        <v>7</v>
      </c>
      <c r="I794" s="8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s="4" t="str">
        <f t="shared" si="76"/>
        <v>theater</v>
      </c>
      <c r="T794" s="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72"/>
        <v>1185.909090909091</v>
      </c>
      <c r="G795" t="s">
        <v>20</v>
      </c>
      <c r="H795">
        <v>181</v>
      </c>
      <c r="I795" s="8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s="4" t="str">
        <f t="shared" si="76"/>
        <v>publishing</v>
      </c>
      <c r="T795" s="4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72"/>
        <v>125.39393939393939</v>
      </c>
      <c r="G796" t="s">
        <v>20</v>
      </c>
      <c r="H796">
        <v>110</v>
      </c>
      <c r="I796" s="8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s="4" t="str">
        <f t="shared" si="76"/>
        <v>music</v>
      </c>
      <c r="T796" s="4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72"/>
        <v>14.394366197183098</v>
      </c>
      <c r="G797" t="s">
        <v>14</v>
      </c>
      <c r="H797">
        <v>31</v>
      </c>
      <c r="I797" s="8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s="4" t="str">
        <f t="shared" si="76"/>
        <v>film &amp; video</v>
      </c>
      <c r="T797" s="4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54.807692307692314</v>
      </c>
      <c r="G798" t="s">
        <v>14</v>
      </c>
      <c r="H798">
        <v>78</v>
      </c>
      <c r="I798" s="8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s="4" t="str">
        <f t="shared" si="76"/>
        <v>games</v>
      </c>
      <c r="T798" s="4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72"/>
        <v>109.63157894736841</v>
      </c>
      <c r="G799" t="s">
        <v>20</v>
      </c>
      <c r="H799">
        <v>185</v>
      </c>
      <c r="I799" s="8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s="4" t="str">
        <f t="shared" si="76"/>
        <v>technology</v>
      </c>
      <c r="T799" s="4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72"/>
        <v>188.47058823529412</v>
      </c>
      <c r="G800" t="s">
        <v>20</v>
      </c>
      <c r="H800">
        <v>121</v>
      </c>
      <c r="I800" s="8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s="4" t="str">
        <f t="shared" si="76"/>
        <v>theater</v>
      </c>
      <c r="T800" s="4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72"/>
        <v>87.008284023668637</v>
      </c>
      <c r="G801" t="s">
        <v>14</v>
      </c>
      <c r="H801">
        <v>1225</v>
      </c>
      <c r="I801" s="8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s="4" t="str">
        <f t="shared" si="76"/>
        <v>theater</v>
      </c>
      <c r="T801" s="4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s="4" t="str">
        <f t="shared" si="76"/>
        <v>music</v>
      </c>
      <c r="T802" s="4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72"/>
        <v>202.9130434782609</v>
      </c>
      <c r="G803" t="s">
        <v>20</v>
      </c>
      <c r="H803">
        <v>106</v>
      </c>
      <c r="I803" s="8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s="4" t="str">
        <f t="shared" si="76"/>
        <v>photography</v>
      </c>
      <c r="T803" s="4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72"/>
        <v>197.03225806451613</v>
      </c>
      <c r="G804" t="s">
        <v>20</v>
      </c>
      <c r="H804">
        <v>142</v>
      </c>
      <c r="I804" s="8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s="4" t="str">
        <f t="shared" si="76"/>
        <v>photography</v>
      </c>
      <c r="T804" s="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72"/>
        <v>107</v>
      </c>
      <c r="G805" t="s">
        <v>20</v>
      </c>
      <c r="H805">
        <v>233</v>
      </c>
      <c r="I805" s="8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s="4" t="str">
        <f t="shared" si="76"/>
        <v>theater</v>
      </c>
      <c r="T805" s="4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72"/>
        <v>268.73076923076923</v>
      </c>
      <c r="G806" t="s">
        <v>20</v>
      </c>
      <c r="H806">
        <v>218</v>
      </c>
      <c r="I806" s="8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s="4" t="str">
        <f t="shared" si="76"/>
        <v>music</v>
      </c>
      <c r="T806" s="4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72"/>
        <v>50.845360824742272</v>
      </c>
      <c r="G807" t="s">
        <v>14</v>
      </c>
      <c r="H807">
        <v>67</v>
      </c>
      <c r="I807" s="8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s="4" t="str">
        <f t="shared" si="76"/>
        <v>film &amp; video</v>
      </c>
      <c r="T807" s="4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72"/>
        <v>1180.2857142857142</v>
      </c>
      <c r="G808" t="s">
        <v>20</v>
      </c>
      <c r="H808">
        <v>76</v>
      </c>
      <c r="I808" s="8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s="4" t="str">
        <f t="shared" si="76"/>
        <v>film &amp; video</v>
      </c>
      <c r="T808" s="4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72"/>
        <v>264</v>
      </c>
      <c r="G809" t="s">
        <v>20</v>
      </c>
      <c r="H809">
        <v>43</v>
      </c>
      <c r="I809" s="8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s="4" t="str">
        <f t="shared" si="76"/>
        <v>theater</v>
      </c>
      <c r="T809" s="4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72"/>
        <v>30.44230769230769</v>
      </c>
      <c r="G810" t="s">
        <v>14</v>
      </c>
      <c r="H810">
        <v>19</v>
      </c>
      <c r="I810" s="8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s="4" t="str">
        <f t="shared" si="76"/>
        <v>food</v>
      </c>
      <c r="T810" s="4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s="4" t="str">
        <f t="shared" si="76"/>
        <v>film &amp; video</v>
      </c>
      <c r="T811" s="4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72"/>
        <v>193.125</v>
      </c>
      <c r="G812" t="s">
        <v>20</v>
      </c>
      <c r="H812">
        <v>221</v>
      </c>
      <c r="I812" s="8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s="4" t="str">
        <f t="shared" si="76"/>
        <v>theater</v>
      </c>
      <c r="T812" s="4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72"/>
        <v>77.102702702702715</v>
      </c>
      <c r="G813" t="s">
        <v>14</v>
      </c>
      <c r="H813">
        <v>679</v>
      </c>
      <c r="I813" s="8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s="4" t="str">
        <f t="shared" si="76"/>
        <v>games</v>
      </c>
      <c r="T813" s="4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s="4" t="str">
        <f t="shared" si="76"/>
        <v>publishing</v>
      </c>
      <c r="T814" s="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72"/>
        <v>239.40625</v>
      </c>
      <c r="G815" t="s">
        <v>20</v>
      </c>
      <c r="H815">
        <v>68</v>
      </c>
      <c r="I815" s="8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s="4" t="str">
        <f t="shared" si="76"/>
        <v>games</v>
      </c>
      <c r="T815" s="4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72"/>
        <v>92.1875</v>
      </c>
      <c r="G816" t="s">
        <v>14</v>
      </c>
      <c r="H816">
        <v>36</v>
      </c>
      <c r="I816" s="8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s="4" t="str">
        <f t="shared" si="76"/>
        <v>music</v>
      </c>
      <c r="T816" s="4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72"/>
        <v>130.23333333333335</v>
      </c>
      <c r="G817" t="s">
        <v>20</v>
      </c>
      <c r="H817">
        <v>183</v>
      </c>
      <c r="I817" s="8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s="4" t="str">
        <f t="shared" si="76"/>
        <v>music</v>
      </c>
      <c r="T817" s="4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72"/>
        <v>615.21739130434787</v>
      </c>
      <c r="G818" t="s">
        <v>20</v>
      </c>
      <c r="H818">
        <v>133</v>
      </c>
      <c r="I818" s="8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s="4" t="str">
        <f t="shared" si="76"/>
        <v>theater</v>
      </c>
      <c r="T818" s="4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72"/>
        <v>368.79532163742692</v>
      </c>
      <c r="G819" t="s">
        <v>20</v>
      </c>
      <c r="H819">
        <v>2489</v>
      </c>
      <c r="I819" s="8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s="4" t="str">
        <f t="shared" si="76"/>
        <v>publishing</v>
      </c>
      <c r="T819" s="4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72"/>
        <v>1094.8571428571429</v>
      </c>
      <c r="G820" t="s">
        <v>20</v>
      </c>
      <c r="H820">
        <v>69</v>
      </c>
      <c r="I820" s="8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s="4" t="str">
        <f t="shared" si="76"/>
        <v>theater</v>
      </c>
      <c r="T820" s="4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72"/>
        <v>50.662921348314605</v>
      </c>
      <c r="G821" t="s">
        <v>14</v>
      </c>
      <c r="H821">
        <v>47</v>
      </c>
      <c r="I821" s="8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s="4" t="str">
        <f t="shared" si="76"/>
        <v>games</v>
      </c>
      <c r="T821" s="4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72"/>
        <v>800.6</v>
      </c>
      <c r="G822" t="s">
        <v>20</v>
      </c>
      <c r="H822">
        <v>279</v>
      </c>
      <c r="I822" s="8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s="4" t="str">
        <f t="shared" si="76"/>
        <v>music</v>
      </c>
      <c r="T822" s="4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72"/>
        <v>291.28571428571428</v>
      </c>
      <c r="G823" t="s">
        <v>20</v>
      </c>
      <c r="H823">
        <v>210</v>
      </c>
      <c r="I823" s="8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s="4" t="str">
        <f t="shared" si="76"/>
        <v>film &amp; video</v>
      </c>
      <c r="T823" s="4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72"/>
        <v>349.9666666666667</v>
      </c>
      <c r="G824" t="s">
        <v>20</v>
      </c>
      <c r="H824">
        <v>2100</v>
      </c>
      <c r="I824" s="8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s="4" t="str">
        <f t="shared" si="76"/>
        <v>music</v>
      </c>
      <c r="T824" s="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72"/>
        <v>357.07317073170731</v>
      </c>
      <c r="G825" t="s">
        <v>20</v>
      </c>
      <c r="H825">
        <v>252</v>
      </c>
      <c r="I825" s="8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s="4" t="str">
        <f t="shared" si="76"/>
        <v>music</v>
      </c>
      <c r="T825" s="4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72"/>
        <v>126.48941176470588</v>
      </c>
      <c r="G826" t="s">
        <v>20</v>
      </c>
      <c r="H826">
        <v>1280</v>
      </c>
      <c r="I826" s="8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s="4" t="str">
        <f t="shared" si="76"/>
        <v>publishing</v>
      </c>
      <c r="T826" s="4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72"/>
        <v>387.5</v>
      </c>
      <c r="G827" t="s">
        <v>20</v>
      </c>
      <c r="H827">
        <v>157</v>
      </c>
      <c r="I827" s="8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s="4" t="str">
        <f t="shared" si="76"/>
        <v>film &amp; video</v>
      </c>
      <c r="T827" s="4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72"/>
        <v>457.03571428571428</v>
      </c>
      <c r="G828" t="s">
        <v>20</v>
      </c>
      <c r="H828">
        <v>194</v>
      </c>
      <c r="I828" s="8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s="4" t="str">
        <f t="shared" si="76"/>
        <v>theater</v>
      </c>
      <c r="T828" s="4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72"/>
        <v>266.69565217391306</v>
      </c>
      <c r="G829" t="s">
        <v>20</v>
      </c>
      <c r="H829">
        <v>82</v>
      </c>
      <c r="I829" s="8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s="4" t="str">
        <f t="shared" si="76"/>
        <v>film &amp; video</v>
      </c>
      <c r="T829" s="4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72"/>
        <v>69</v>
      </c>
      <c r="G830" t="s">
        <v>14</v>
      </c>
      <c r="H830">
        <v>70</v>
      </c>
      <c r="I830" s="8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s="4" t="str">
        <f t="shared" si="76"/>
        <v>theater</v>
      </c>
      <c r="T830" s="4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72"/>
        <v>51.34375</v>
      </c>
      <c r="G831" t="s">
        <v>14</v>
      </c>
      <c r="H831">
        <v>154</v>
      </c>
      <c r="I831" s="8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s="4" t="str">
        <f t="shared" si="76"/>
        <v>theater</v>
      </c>
      <c r="T831" s="4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72"/>
        <v>1.1710526315789473</v>
      </c>
      <c r="G832" t="s">
        <v>14</v>
      </c>
      <c r="H832">
        <v>22</v>
      </c>
      <c r="I832" s="8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s="4" t="str">
        <f t="shared" si="76"/>
        <v>theater</v>
      </c>
      <c r="T832" s="4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72"/>
        <v>108.97734294541709</v>
      </c>
      <c r="G833" t="s">
        <v>20</v>
      </c>
      <c r="H833">
        <v>4233</v>
      </c>
      <c r="I833" s="8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s="4" t="str">
        <f t="shared" si="76"/>
        <v>photography</v>
      </c>
      <c r="T833" s="4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72"/>
        <v>315.17592592592592</v>
      </c>
      <c r="G834" t="s">
        <v>20</v>
      </c>
      <c r="H834">
        <v>1297</v>
      </c>
      <c r="I834" s="8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s="4" t="str">
        <f t="shared" si="76"/>
        <v>publishing</v>
      </c>
      <c r="T834" s="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78">(E835/D835)*100</f>
        <v>157.69117647058823</v>
      </c>
      <c r="G835" t="s">
        <v>20</v>
      </c>
      <c r="H835">
        <v>165</v>
      </c>
      <c r="I835" s="8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s="4" t="str">
        <f t="shared" ref="S835:S898" si="82">LEFT(R835,SEARCH("/",R835)-1)</f>
        <v>publishing</v>
      </c>
      <c r="T835" s="4" t="str">
        <f t="shared" ref="T835:T898" si="83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78"/>
        <v>153.8082191780822</v>
      </c>
      <c r="G836" t="s">
        <v>20</v>
      </c>
      <c r="H836">
        <v>119</v>
      </c>
      <c r="I836" s="8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s="4" t="str">
        <f t="shared" si="82"/>
        <v>theater</v>
      </c>
      <c r="T836" s="4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78"/>
        <v>89.738979118329468</v>
      </c>
      <c r="G837" t="s">
        <v>14</v>
      </c>
      <c r="H837">
        <v>1758</v>
      </c>
      <c r="I837" s="8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s="4" t="str">
        <f t="shared" si="82"/>
        <v>technology</v>
      </c>
      <c r="T837" s="4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78"/>
        <v>75.135802469135797</v>
      </c>
      <c r="G838" t="s">
        <v>14</v>
      </c>
      <c r="H838">
        <v>94</v>
      </c>
      <c r="I838" s="8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s="4" t="str">
        <f t="shared" si="82"/>
        <v>music</v>
      </c>
      <c r="T838" s="4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78"/>
        <v>852.88135593220341</v>
      </c>
      <c r="G839" t="s">
        <v>20</v>
      </c>
      <c r="H839">
        <v>1797</v>
      </c>
      <c r="I839" s="8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s="4" t="str">
        <f t="shared" si="82"/>
        <v>music</v>
      </c>
      <c r="T839" s="4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78"/>
        <v>138.90625</v>
      </c>
      <c r="G840" t="s">
        <v>20</v>
      </c>
      <c r="H840">
        <v>261</v>
      </c>
      <c r="I840" s="8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s="4" t="str">
        <f t="shared" si="82"/>
        <v>theater</v>
      </c>
      <c r="T840" s="4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78"/>
        <v>190.18181818181819</v>
      </c>
      <c r="G841" t="s">
        <v>20</v>
      </c>
      <c r="H841">
        <v>157</v>
      </c>
      <c r="I841" s="8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s="4" t="str">
        <f t="shared" si="82"/>
        <v>film &amp; video</v>
      </c>
      <c r="T841" s="4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78"/>
        <v>100.24333619948409</v>
      </c>
      <c r="G842" t="s">
        <v>20</v>
      </c>
      <c r="H842">
        <v>3533</v>
      </c>
      <c r="I842" s="8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s="4" t="str">
        <f t="shared" si="82"/>
        <v>theater</v>
      </c>
      <c r="T842" s="4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78"/>
        <v>142.75824175824175</v>
      </c>
      <c r="G843" t="s">
        <v>20</v>
      </c>
      <c r="H843">
        <v>155</v>
      </c>
      <c r="I843" s="8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s="4" t="str">
        <f t="shared" si="82"/>
        <v>technology</v>
      </c>
      <c r="T843" s="4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78"/>
        <v>563.13333333333333</v>
      </c>
      <c r="G844" t="s">
        <v>20</v>
      </c>
      <c r="H844">
        <v>132</v>
      </c>
      <c r="I844" s="8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s="4" t="str">
        <f t="shared" si="82"/>
        <v>technology</v>
      </c>
      <c r="T844" s="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78"/>
        <v>30.715909090909086</v>
      </c>
      <c r="G845" t="s">
        <v>14</v>
      </c>
      <c r="H845">
        <v>33</v>
      </c>
      <c r="I845" s="8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s="4" t="str">
        <f t="shared" si="82"/>
        <v>photography</v>
      </c>
      <c r="T845" s="4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78"/>
        <v>99.39772727272728</v>
      </c>
      <c r="G846" t="s">
        <v>74</v>
      </c>
      <c r="H846">
        <v>94</v>
      </c>
      <c r="I846" s="8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s="4" t="str">
        <f t="shared" si="82"/>
        <v>film &amp; video</v>
      </c>
      <c r="T846" s="4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78"/>
        <v>197.54935622317598</v>
      </c>
      <c r="G847" t="s">
        <v>20</v>
      </c>
      <c r="H847">
        <v>1354</v>
      </c>
      <c r="I847" s="8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s="4" t="str">
        <f t="shared" si="82"/>
        <v>technology</v>
      </c>
      <c r="T847" s="4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78"/>
        <v>508.5</v>
      </c>
      <c r="G848" t="s">
        <v>20</v>
      </c>
      <c r="H848">
        <v>48</v>
      </c>
      <c r="I848" s="8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s="4" t="str">
        <f t="shared" si="82"/>
        <v>technology</v>
      </c>
      <c r="T848" s="4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78"/>
        <v>237.74468085106383</v>
      </c>
      <c r="G849" t="s">
        <v>20</v>
      </c>
      <c r="H849">
        <v>110</v>
      </c>
      <c r="I849" s="8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s="4" t="str">
        <f t="shared" si="82"/>
        <v>food</v>
      </c>
      <c r="T849" s="4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78"/>
        <v>338.46875</v>
      </c>
      <c r="G850" t="s">
        <v>20</v>
      </c>
      <c r="H850">
        <v>172</v>
      </c>
      <c r="I850" s="8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s="4" t="str">
        <f t="shared" si="82"/>
        <v>film &amp; video</v>
      </c>
      <c r="T850" s="4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78"/>
        <v>133.08955223880596</v>
      </c>
      <c r="G851" t="s">
        <v>20</v>
      </c>
      <c r="H851">
        <v>307</v>
      </c>
      <c r="I851" s="8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s="4" t="str">
        <f t="shared" si="82"/>
        <v>music</v>
      </c>
      <c r="T851" s="4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s="4" t="str">
        <f t="shared" si="82"/>
        <v>music</v>
      </c>
      <c r="T852" s="4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78"/>
        <v>207.79999999999998</v>
      </c>
      <c r="G853" t="s">
        <v>20</v>
      </c>
      <c r="H853">
        <v>160</v>
      </c>
      <c r="I853" s="8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s="4" t="str">
        <f t="shared" si="82"/>
        <v>music</v>
      </c>
      <c r="T853" s="4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78"/>
        <v>51.122448979591837</v>
      </c>
      <c r="G854" t="s">
        <v>14</v>
      </c>
      <c r="H854">
        <v>31</v>
      </c>
      <c r="I854" s="8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s="4" t="str">
        <f t="shared" si="82"/>
        <v>games</v>
      </c>
      <c r="T854" s="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78"/>
        <v>652.05847953216369</v>
      </c>
      <c r="G855" t="s">
        <v>20</v>
      </c>
      <c r="H855">
        <v>1467</v>
      </c>
      <c r="I855" s="8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s="4" t="str">
        <f t="shared" si="82"/>
        <v>music</v>
      </c>
      <c r="T855" s="4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78"/>
        <v>113.63099415204678</v>
      </c>
      <c r="G856" t="s">
        <v>20</v>
      </c>
      <c r="H856">
        <v>2662</v>
      </c>
      <c r="I856" s="8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s="4" t="str">
        <f t="shared" si="82"/>
        <v>publishing</v>
      </c>
      <c r="T856" s="4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s="4" t="str">
        <f t="shared" si="82"/>
        <v>theater</v>
      </c>
      <c r="T857" s="4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78"/>
        <v>356.58333333333331</v>
      </c>
      <c r="G858" t="s">
        <v>20</v>
      </c>
      <c r="H858">
        <v>158</v>
      </c>
      <c r="I858" s="8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s="4" t="str">
        <f t="shared" si="82"/>
        <v>food</v>
      </c>
      <c r="T858" s="4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78"/>
        <v>139.86792452830187</v>
      </c>
      <c r="G859" t="s">
        <v>20</v>
      </c>
      <c r="H859">
        <v>225</v>
      </c>
      <c r="I859" s="8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s="4" t="str">
        <f t="shared" si="82"/>
        <v>film &amp; video</v>
      </c>
      <c r="T859" s="4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78"/>
        <v>69.45</v>
      </c>
      <c r="G860" t="s">
        <v>14</v>
      </c>
      <c r="H860">
        <v>35</v>
      </c>
      <c r="I860" s="8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s="4" t="str">
        <f t="shared" si="82"/>
        <v>food</v>
      </c>
      <c r="T860" s="4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78"/>
        <v>35.534246575342465</v>
      </c>
      <c r="G861" t="s">
        <v>14</v>
      </c>
      <c r="H861">
        <v>63</v>
      </c>
      <c r="I861" s="8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s="4" t="str">
        <f t="shared" si="82"/>
        <v>theater</v>
      </c>
      <c r="T861" s="4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78"/>
        <v>251.65</v>
      </c>
      <c r="G862" t="s">
        <v>20</v>
      </c>
      <c r="H862">
        <v>65</v>
      </c>
      <c r="I862" s="8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s="4" t="str">
        <f t="shared" si="82"/>
        <v>technology</v>
      </c>
      <c r="T862" s="4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78"/>
        <v>105.87500000000001</v>
      </c>
      <c r="G863" t="s">
        <v>20</v>
      </c>
      <c r="H863">
        <v>163</v>
      </c>
      <c r="I863" s="8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s="4" t="str">
        <f t="shared" si="82"/>
        <v>theater</v>
      </c>
      <c r="T863" s="4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78"/>
        <v>187.42857142857144</v>
      </c>
      <c r="G864" t="s">
        <v>20</v>
      </c>
      <c r="H864">
        <v>85</v>
      </c>
      <c r="I864" s="8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s="4" t="str">
        <f t="shared" si="82"/>
        <v>theater</v>
      </c>
      <c r="T864" s="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78"/>
        <v>386.78571428571428</v>
      </c>
      <c r="G865" t="s">
        <v>20</v>
      </c>
      <c r="H865">
        <v>217</v>
      </c>
      <c r="I865" s="8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s="4" t="str">
        <f t="shared" si="82"/>
        <v>film &amp; video</v>
      </c>
      <c r="T865" s="4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s="4" t="str">
        <f t="shared" si="82"/>
        <v>film &amp; video</v>
      </c>
      <c r="T866" s="4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78"/>
        <v>185.82098765432099</v>
      </c>
      <c r="G867" t="s">
        <v>20</v>
      </c>
      <c r="H867">
        <v>3272</v>
      </c>
      <c r="I867" s="8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s="4" t="str">
        <f t="shared" si="82"/>
        <v>theater</v>
      </c>
      <c r="T867" s="4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78"/>
        <v>43.241247264770237</v>
      </c>
      <c r="G868" t="s">
        <v>74</v>
      </c>
      <c r="H868">
        <v>898</v>
      </c>
      <c r="I868" s="8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s="4" t="str">
        <f t="shared" si="82"/>
        <v>photography</v>
      </c>
      <c r="T868" s="4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s="4" t="str">
        <f t="shared" si="82"/>
        <v>food</v>
      </c>
      <c r="T869" s="4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78"/>
        <v>184.84285714285716</v>
      </c>
      <c r="G870" t="s">
        <v>20</v>
      </c>
      <c r="H870">
        <v>126</v>
      </c>
      <c r="I870" s="8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s="4" t="str">
        <f t="shared" si="82"/>
        <v>theater</v>
      </c>
      <c r="T870" s="4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78"/>
        <v>23.703520691785052</v>
      </c>
      <c r="G871" t="s">
        <v>14</v>
      </c>
      <c r="H871">
        <v>526</v>
      </c>
      <c r="I871" s="8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s="4" t="str">
        <f t="shared" si="82"/>
        <v>film &amp; video</v>
      </c>
      <c r="T871" s="4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78"/>
        <v>89.870129870129873</v>
      </c>
      <c r="G872" t="s">
        <v>14</v>
      </c>
      <c r="H872">
        <v>121</v>
      </c>
      <c r="I872" s="8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s="4" t="str">
        <f t="shared" si="82"/>
        <v>theater</v>
      </c>
      <c r="T872" s="4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78"/>
        <v>272.6041958041958</v>
      </c>
      <c r="G873" t="s">
        <v>20</v>
      </c>
      <c r="H873">
        <v>2320</v>
      </c>
      <c r="I873" s="8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s="4" t="str">
        <f t="shared" si="82"/>
        <v>theater</v>
      </c>
      <c r="T873" s="4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78"/>
        <v>170.04255319148936</v>
      </c>
      <c r="G874" t="s">
        <v>20</v>
      </c>
      <c r="H874">
        <v>81</v>
      </c>
      <c r="I874" s="8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s="4" t="str">
        <f t="shared" si="82"/>
        <v>film &amp; video</v>
      </c>
      <c r="T874" s="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78"/>
        <v>188.28503562945369</v>
      </c>
      <c r="G875" t="s">
        <v>20</v>
      </c>
      <c r="H875">
        <v>1887</v>
      </c>
      <c r="I875" s="8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s="4" t="str">
        <f t="shared" si="82"/>
        <v>photography</v>
      </c>
      <c r="T875" s="4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78"/>
        <v>346.93532338308455</v>
      </c>
      <c r="G876" t="s">
        <v>20</v>
      </c>
      <c r="H876">
        <v>4358</v>
      </c>
      <c r="I876" s="8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s="4" t="str">
        <f t="shared" si="82"/>
        <v>photography</v>
      </c>
      <c r="T876" s="4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78"/>
        <v>69.177215189873422</v>
      </c>
      <c r="G877" t="s">
        <v>14</v>
      </c>
      <c r="H877">
        <v>67</v>
      </c>
      <c r="I877" s="8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s="4" t="str">
        <f t="shared" si="82"/>
        <v>music</v>
      </c>
      <c r="T877" s="4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78"/>
        <v>25.433734939759034</v>
      </c>
      <c r="G878" t="s">
        <v>14</v>
      </c>
      <c r="H878">
        <v>57</v>
      </c>
      <c r="I878" s="8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s="4" t="str">
        <f t="shared" si="82"/>
        <v>photography</v>
      </c>
      <c r="T878" s="4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78"/>
        <v>77.400977995110026</v>
      </c>
      <c r="G879" t="s">
        <v>14</v>
      </c>
      <c r="H879">
        <v>1229</v>
      </c>
      <c r="I879" s="8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s="4" t="str">
        <f t="shared" si="82"/>
        <v>food</v>
      </c>
      <c r="T879" s="4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78"/>
        <v>37.481481481481481</v>
      </c>
      <c r="G880" t="s">
        <v>14</v>
      </c>
      <c r="H880">
        <v>12</v>
      </c>
      <c r="I880" s="8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s="4" t="str">
        <f t="shared" si="82"/>
        <v>music</v>
      </c>
      <c r="T880" s="4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78"/>
        <v>543.79999999999995</v>
      </c>
      <c r="G881" t="s">
        <v>20</v>
      </c>
      <c r="H881">
        <v>53</v>
      </c>
      <c r="I881" s="8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s="4" t="str">
        <f t="shared" si="82"/>
        <v>publishing</v>
      </c>
      <c r="T881" s="4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78"/>
        <v>228.52189349112427</v>
      </c>
      <c r="G882" t="s">
        <v>20</v>
      </c>
      <c r="H882">
        <v>2414</v>
      </c>
      <c r="I882" s="8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s="4" t="str">
        <f t="shared" si="82"/>
        <v>music</v>
      </c>
      <c r="T882" s="4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78"/>
        <v>38.948339483394832</v>
      </c>
      <c r="G883" t="s">
        <v>14</v>
      </c>
      <c r="H883">
        <v>452</v>
      </c>
      <c r="I883" s="8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s="4" t="str">
        <f t="shared" si="82"/>
        <v>theater</v>
      </c>
      <c r="T883" s="4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s="4" t="str">
        <f t="shared" si="82"/>
        <v>theater</v>
      </c>
      <c r="T884" s="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78"/>
        <v>237.91176470588232</v>
      </c>
      <c r="G885" t="s">
        <v>20</v>
      </c>
      <c r="H885">
        <v>193</v>
      </c>
      <c r="I885" s="8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s="4" t="str">
        <f t="shared" si="82"/>
        <v>film &amp; video</v>
      </c>
      <c r="T885" s="4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78"/>
        <v>64.036299765807954</v>
      </c>
      <c r="G886" t="s">
        <v>14</v>
      </c>
      <c r="H886">
        <v>1886</v>
      </c>
      <c r="I886" s="8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s="4" t="str">
        <f t="shared" si="82"/>
        <v>theater</v>
      </c>
      <c r="T886" s="4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78"/>
        <v>118.27777777777777</v>
      </c>
      <c r="G887" t="s">
        <v>20</v>
      </c>
      <c r="H887">
        <v>52</v>
      </c>
      <c r="I887" s="8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s="4" t="str">
        <f t="shared" si="82"/>
        <v>theater</v>
      </c>
      <c r="T887" s="4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78"/>
        <v>84.824037184594957</v>
      </c>
      <c r="G888" t="s">
        <v>14</v>
      </c>
      <c r="H888">
        <v>1825</v>
      </c>
      <c r="I888" s="8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s="4" t="str">
        <f t="shared" si="82"/>
        <v>music</v>
      </c>
      <c r="T888" s="4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78"/>
        <v>29.346153846153843</v>
      </c>
      <c r="G889" t="s">
        <v>14</v>
      </c>
      <c r="H889">
        <v>31</v>
      </c>
      <c r="I889" s="8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s="4" t="str">
        <f t="shared" si="82"/>
        <v>theater</v>
      </c>
      <c r="T889" s="4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78"/>
        <v>209.89655172413794</v>
      </c>
      <c r="G890" t="s">
        <v>20</v>
      </c>
      <c r="H890">
        <v>290</v>
      </c>
      <c r="I890" s="8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s="4" t="str">
        <f t="shared" si="82"/>
        <v>theater</v>
      </c>
      <c r="T890" s="4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78"/>
        <v>169.78571428571431</v>
      </c>
      <c r="G891" t="s">
        <v>20</v>
      </c>
      <c r="H891">
        <v>122</v>
      </c>
      <c r="I891" s="8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s="4" t="str">
        <f t="shared" si="82"/>
        <v>music</v>
      </c>
      <c r="T891" s="4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78"/>
        <v>115.95907738095239</v>
      </c>
      <c r="G892" t="s">
        <v>20</v>
      </c>
      <c r="H892">
        <v>1470</v>
      </c>
      <c r="I892" s="8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s="4" t="str">
        <f t="shared" si="82"/>
        <v>music</v>
      </c>
      <c r="T892" s="4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78"/>
        <v>258.59999999999997</v>
      </c>
      <c r="G893" t="s">
        <v>20</v>
      </c>
      <c r="H893">
        <v>165</v>
      </c>
      <c r="I893" s="8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s="4" t="str">
        <f t="shared" si="82"/>
        <v>film &amp; video</v>
      </c>
      <c r="T893" s="4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78"/>
        <v>230.58333333333331</v>
      </c>
      <c r="G894" t="s">
        <v>20</v>
      </c>
      <c r="H894">
        <v>182</v>
      </c>
      <c r="I894" s="8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s="4" t="str">
        <f t="shared" si="82"/>
        <v>publishing</v>
      </c>
      <c r="T894" s="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78"/>
        <v>128.21428571428572</v>
      </c>
      <c r="G895" t="s">
        <v>20</v>
      </c>
      <c r="H895">
        <v>199</v>
      </c>
      <c r="I895" s="8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s="4" t="str">
        <f t="shared" si="82"/>
        <v>film &amp; video</v>
      </c>
      <c r="T895" s="4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78"/>
        <v>188.70588235294116</v>
      </c>
      <c r="G896" t="s">
        <v>20</v>
      </c>
      <c r="H896">
        <v>56</v>
      </c>
      <c r="I896" s="8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s="4" t="str">
        <f t="shared" si="82"/>
        <v>film &amp; video</v>
      </c>
      <c r="T896" s="4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78"/>
        <v>6.9511889862327907</v>
      </c>
      <c r="G897" t="s">
        <v>14</v>
      </c>
      <c r="H897">
        <v>107</v>
      </c>
      <c r="I897" s="8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s="4" t="str">
        <f t="shared" si="82"/>
        <v>theater</v>
      </c>
      <c r="T897" s="4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78"/>
        <v>774.43434343434342</v>
      </c>
      <c r="G898" t="s">
        <v>20</v>
      </c>
      <c r="H898">
        <v>1460</v>
      </c>
      <c r="I898" s="8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s="4" t="str">
        <f t="shared" si="82"/>
        <v>food</v>
      </c>
      <c r="T898" s="4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84">(E899/D899)*100</f>
        <v>27.693181818181817</v>
      </c>
      <c r="G899" t="s">
        <v>14</v>
      </c>
      <c r="H899">
        <v>27</v>
      </c>
      <c r="I899" s="8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s="4" t="str">
        <f t="shared" ref="S899:S962" si="88">LEFT(R899,SEARCH("/",R899)-1)</f>
        <v>theater</v>
      </c>
      <c r="T899" s="4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84"/>
        <v>52.479620323841424</v>
      </c>
      <c r="G900" t="s">
        <v>14</v>
      </c>
      <c r="H900">
        <v>1221</v>
      </c>
      <c r="I900" s="8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s="4" t="str">
        <f t="shared" si="88"/>
        <v>film &amp; video</v>
      </c>
      <c r="T900" s="4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84"/>
        <v>407.09677419354841</v>
      </c>
      <c r="G901" t="s">
        <v>20</v>
      </c>
      <c r="H901">
        <v>123</v>
      </c>
      <c r="I901" s="8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s="4" t="str">
        <f t="shared" si="88"/>
        <v>music</v>
      </c>
      <c r="T901" s="4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s="4" t="str">
        <f t="shared" si="88"/>
        <v>technology</v>
      </c>
      <c r="T902" s="4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84"/>
        <v>156.17857142857144</v>
      </c>
      <c r="G903" t="s">
        <v>20</v>
      </c>
      <c r="H903">
        <v>159</v>
      </c>
      <c r="I903" s="8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s="4" t="str">
        <f t="shared" si="88"/>
        <v>music</v>
      </c>
      <c r="T903" s="4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84"/>
        <v>252.42857142857144</v>
      </c>
      <c r="G904" t="s">
        <v>20</v>
      </c>
      <c r="H904">
        <v>110</v>
      </c>
      <c r="I904" s="8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s="4" t="str">
        <f t="shared" si="88"/>
        <v>technology</v>
      </c>
      <c r="T904" s="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84"/>
        <v>1.729268292682927</v>
      </c>
      <c r="G905" t="s">
        <v>47</v>
      </c>
      <c r="H905">
        <v>14</v>
      </c>
      <c r="I905" s="8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s="4" t="str">
        <f t="shared" si="88"/>
        <v>publishing</v>
      </c>
      <c r="T905" s="4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84"/>
        <v>12.230769230769232</v>
      </c>
      <c r="G906" t="s">
        <v>14</v>
      </c>
      <c r="H906">
        <v>16</v>
      </c>
      <c r="I906" s="8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s="4" t="str">
        <f t="shared" si="88"/>
        <v>publishing</v>
      </c>
      <c r="T906" s="4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84"/>
        <v>163.98734177215189</v>
      </c>
      <c r="G907" t="s">
        <v>20</v>
      </c>
      <c r="H907">
        <v>236</v>
      </c>
      <c r="I907" s="8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s="4" t="str">
        <f t="shared" si="88"/>
        <v>theater</v>
      </c>
      <c r="T907" s="4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84"/>
        <v>162.98181818181817</v>
      </c>
      <c r="G908" t="s">
        <v>20</v>
      </c>
      <c r="H908">
        <v>191</v>
      </c>
      <c r="I908" s="8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s="4" t="str">
        <f t="shared" si="88"/>
        <v>film &amp; video</v>
      </c>
      <c r="T908" s="4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84"/>
        <v>20.252747252747252</v>
      </c>
      <c r="G909" t="s">
        <v>14</v>
      </c>
      <c r="H909">
        <v>41</v>
      </c>
      <c r="I909" s="8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s="4" t="str">
        <f t="shared" si="88"/>
        <v>theater</v>
      </c>
      <c r="T909" s="4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84"/>
        <v>319.24083769633506</v>
      </c>
      <c r="G910" t="s">
        <v>20</v>
      </c>
      <c r="H910">
        <v>3934</v>
      </c>
      <c r="I910" s="8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s="4" t="str">
        <f t="shared" si="88"/>
        <v>games</v>
      </c>
      <c r="T910" s="4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84"/>
        <v>478.94444444444446</v>
      </c>
      <c r="G911" t="s">
        <v>20</v>
      </c>
      <c r="H911">
        <v>80</v>
      </c>
      <c r="I911" s="8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s="4" t="str">
        <f t="shared" si="88"/>
        <v>theater</v>
      </c>
      <c r="T911" s="4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84"/>
        <v>19.556634304207122</v>
      </c>
      <c r="G912" t="s">
        <v>74</v>
      </c>
      <c r="H912">
        <v>296</v>
      </c>
      <c r="I912" s="8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s="4" t="str">
        <f t="shared" si="88"/>
        <v>theater</v>
      </c>
      <c r="T912" s="4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84"/>
        <v>198.94827586206895</v>
      </c>
      <c r="G913" t="s">
        <v>20</v>
      </c>
      <c r="H913">
        <v>462</v>
      </c>
      <c r="I913" s="8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s="4" t="str">
        <f t="shared" si="88"/>
        <v>technology</v>
      </c>
      <c r="T913" s="4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84"/>
        <v>795</v>
      </c>
      <c r="G914" t="s">
        <v>20</v>
      </c>
      <c r="H914">
        <v>179</v>
      </c>
      <c r="I914" s="8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s="4" t="str">
        <f t="shared" si="88"/>
        <v>film &amp; video</v>
      </c>
      <c r="T914" s="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84"/>
        <v>50.621082621082621</v>
      </c>
      <c r="G915" t="s">
        <v>14</v>
      </c>
      <c r="H915">
        <v>523</v>
      </c>
      <c r="I915" s="8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s="4" t="str">
        <f t="shared" si="88"/>
        <v>film &amp; video</v>
      </c>
      <c r="T915" s="4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84"/>
        <v>57.4375</v>
      </c>
      <c r="G916" t="s">
        <v>14</v>
      </c>
      <c r="H916">
        <v>141</v>
      </c>
      <c r="I916" s="8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s="4" t="str">
        <f t="shared" si="88"/>
        <v>theater</v>
      </c>
      <c r="T916" s="4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84"/>
        <v>155.62827640984909</v>
      </c>
      <c r="G917" t="s">
        <v>20</v>
      </c>
      <c r="H917">
        <v>1866</v>
      </c>
      <c r="I917" s="8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s="4" t="str">
        <f t="shared" si="88"/>
        <v>film &amp; video</v>
      </c>
      <c r="T917" s="4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84"/>
        <v>36.297297297297298</v>
      </c>
      <c r="G918" t="s">
        <v>14</v>
      </c>
      <c r="H918">
        <v>52</v>
      </c>
      <c r="I918" s="8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s="4" t="str">
        <f t="shared" si="88"/>
        <v>photography</v>
      </c>
      <c r="T918" s="4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84"/>
        <v>58.25</v>
      </c>
      <c r="G919" t="s">
        <v>47</v>
      </c>
      <c r="H919">
        <v>27</v>
      </c>
      <c r="I919" s="8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s="4" t="str">
        <f t="shared" si="88"/>
        <v>film &amp; video</v>
      </c>
      <c r="T919" s="4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84"/>
        <v>237.39473684210526</v>
      </c>
      <c r="G920" t="s">
        <v>20</v>
      </c>
      <c r="H920">
        <v>156</v>
      </c>
      <c r="I920" s="8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s="4" t="str">
        <f t="shared" si="88"/>
        <v>publishing</v>
      </c>
      <c r="T920" s="4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84"/>
        <v>58.75</v>
      </c>
      <c r="G921" t="s">
        <v>14</v>
      </c>
      <c r="H921">
        <v>225</v>
      </c>
      <c r="I921" s="8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s="4" t="str">
        <f t="shared" si="88"/>
        <v>theater</v>
      </c>
      <c r="T921" s="4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84"/>
        <v>182.56603773584905</v>
      </c>
      <c r="G922" t="s">
        <v>20</v>
      </c>
      <c r="H922">
        <v>255</v>
      </c>
      <c r="I922" s="8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s="4" t="str">
        <f t="shared" si="88"/>
        <v>film &amp; video</v>
      </c>
      <c r="T922" s="4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84"/>
        <v>0.75436408977556113</v>
      </c>
      <c r="G923" t="s">
        <v>14</v>
      </c>
      <c r="H923">
        <v>38</v>
      </c>
      <c r="I923" s="8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s="4" t="str">
        <f t="shared" si="88"/>
        <v>technology</v>
      </c>
      <c r="T923" s="4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s="4" t="str">
        <f t="shared" si="88"/>
        <v>music</v>
      </c>
      <c r="T924" s="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s="4" t="str">
        <f t="shared" si="88"/>
        <v>theater</v>
      </c>
      <c r="T925" s="4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84"/>
        <v>488.05076142131981</v>
      </c>
      <c r="G926" t="s">
        <v>20</v>
      </c>
      <c r="H926">
        <v>2289</v>
      </c>
      <c r="I926" s="8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s="4" t="str">
        <f t="shared" si="88"/>
        <v>theater</v>
      </c>
      <c r="T926" s="4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84"/>
        <v>224.06666666666669</v>
      </c>
      <c r="G927" t="s">
        <v>20</v>
      </c>
      <c r="H927">
        <v>65</v>
      </c>
      <c r="I927" s="8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s="4" t="str">
        <f t="shared" si="88"/>
        <v>theater</v>
      </c>
      <c r="T927" s="4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84"/>
        <v>18.126436781609197</v>
      </c>
      <c r="G928" t="s">
        <v>14</v>
      </c>
      <c r="H928">
        <v>15</v>
      </c>
      <c r="I928" s="8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s="4" t="str">
        <f t="shared" si="88"/>
        <v>food</v>
      </c>
      <c r="T928" s="4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84"/>
        <v>45.847222222222221</v>
      </c>
      <c r="G929" t="s">
        <v>14</v>
      </c>
      <c r="H929">
        <v>37</v>
      </c>
      <c r="I929" s="8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s="4" t="str">
        <f t="shared" si="88"/>
        <v>theater</v>
      </c>
      <c r="T929" s="4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84"/>
        <v>117.31541218637993</v>
      </c>
      <c r="G930" t="s">
        <v>20</v>
      </c>
      <c r="H930">
        <v>3777</v>
      </c>
      <c r="I930" s="8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s="4" t="str">
        <f t="shared" si="88"/>
        <v>technology</v>
      </c>
      <c r="T930" s="4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84"/>
        <v>217.30909090909088</v>
      </c>
      <c r="G931" t="s">
        <v>20</v>
      </c>
      <c r="H931">
        <v>184</v>
      </c>
      <c r="I931" s="8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s="4" t="str">
        <f t="shared" si="88"/>
        <v>theater</v>
      </c>
      <c r="T931" s="4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84"/>
        <v>112.28571428571428</v>
      </c>
      <c r="G932" t="s">
        <v>20</v>
      </c>
      <c r="H932">
        <v>85</v>
      </c>
      <c r="I932" s="8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s="4" t="str">
        <f t="shared" si="88"/>
        <v>theater</v>
      </c>
      <c r="T932" s="4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84"/>
        <v>72.51898734177216</v>
      </c>
      <c r="G933" t="s">
        <v>14</v>
      </c>
      <c r="H933">
        <v>112</v>
      </c>
      <c r="I933" s="8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s="4" t="str">
        <f t="shared" si="88"/>
        <v>theater</v>
      </c>
      <c r="T933" s="4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84"/>
        <v>212.30434782608697</v>
      </c>
      <c r="G934" t="s">
        <v>20</v>
      </c>
      <c r="H934">
        <v>144</v>
      </c>
      <c r="I934" s="8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s="4" t="str">
        <f t="shared" si="88"/>
        <v>music</v>
      </c>
      <c r="T934" s="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84"/>
        <v>239.74657534246577</v>
      </c>
      <c r="G935" t="s">
        <v>20</v>
      </c>
      <c r="H935">
        <v>1902</v>
      </c>
      <c r="I935" s="8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s="4" t="str">
        <f t="shared" si="88"/>
        <v>theater</v>
      </c>
      <c r="T935" s="4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84"/>
        <v>181.93548387096774</v>
      </c>
      <c r="G936" t="s">
        <v>20</v>
      </c>
      <c r="H936">
        <v>105</v>
      </c>
      <c r="I936" s="8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s="4" t="str">
        <f t="shared" si="88"/>
        <v>theater</v>
      </c>
      <c r="T936" s="4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84"/>
        <v>164.13114754098362</v>
      </c>
      <c r="G937" t="s">
        <v>20</v>
      </c>
      <c r="H937">
        <v>132</v>
      </c>
      <c r="I937" s="8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s="4" t="str">
        <f t="shared" si="88"/>
        <v>theater</v>
      </c>
      <c r="T937" s="4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84"/>
        <v>1.6375968992248062</v>
      </c>
      <c r="G938" t="s">
        <v>14</v>
      </c>
      <c r="H938">
        <v>21</v>
      </c>
      <c r="I938" s="8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s="4" t="str">
        <f t="shared" si="88"/>
        <v>theater</v>
      </c>
      <c r="T938" s="4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84"/>
        <v>49.64385964912281</v>
      </c>
      <c r="G939" t="s">
        <v>74</v>
      </c>
      <c r="H939">
        <v>976</v>
      </c>
      <c r="I939" s="8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s="4" t="str">
        <f t="shared" si="88"/>
        <v>film &amp; video</v>
      </c>
      <c r="T939" s="4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84"/>
        <v>109.70652173913042</v>
      </c>
      <c r="G940" t="s">
        <v>20</v>
      </c>
      <c r="H940">
        <v>96</v>
      </c>
      <c r="I940" s="8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s="4" t="str">
        <f t="shared" si="88"/>
        <v>publishing</v>
      </c>
      <c r="T940" s="4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84"/>
        <v>49.217948717948715</v>
      </c>
      <c r="G941" t="s">
        <v>14</v>
      </c>
      <c r="H941">
        <v>67</v>
      </c>
      <c r="I941" s="8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s="4" t="str">
        <f t="shared" si="88"/>
        <v>games</v>
      </c>
      <c r="T941" s="4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84"/>
        <v>62.232323232323225</v>
      </c>
      <c r="G942" t="s">
        <v>47</v>
      </c>
      <c r="H942">
        <v>66</v>
      </c>
      <c r="I942" s="8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s="4" t="str">
        <f t="shared" si="88"/>
        <v>technology</v>
      </c>
      <c r="T942" s="4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84"/>
        <v>13.05813953488372</v>
      </c>
      <c r="G943" t="s">
        <v>14</v>
      </c>
      <c r="H943">
        <v>78</v>
      </c>
      <c r="I943" s="8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s="4" t="str">
        <f t="shared" si="88"/>
        <v>theater</v>
      </c>
      <c r="T943" s="4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84"/>
        <v>64.635416666666671</v>
      </c>
      <c r="G944" t="s">
        <v>14</v>
      </c>
      <c r="H944">
        <v>67</v>
      </c>
      <c r="I944" s="8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s="4" t="str">
        <f t="shared" si="88"/>
        <v>theater</v>
      </c>
      <c r="T944" s="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84"/>
        <v>159.58666666666667</v>
      </c>
      <c r="G945" t="s">
        <v>20</v>
      </c>
      <c r="H945">
        <v>114</v>
      </c>
      <c r="I945" s="8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s="4" t="str">
        <f t="shared" si="88"/>
        <v>food</v>
      </c>
      <c r="T945" s="4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84"/>
        <v>81.42</v>
      </c>
      <c r="G946" t="s">
        <v>14</v>
      </c>
      <c r="H946">
        <v>263</v>
      </c>
      <c r="I946" s="8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s="4" t="str">
        <f t="shared" si="88"/>
        <v>photography</v>
      </c>
      <c r="T946" s="4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84"/>
        <v>32.444767441860463</v>
      </c>
      <c r="G947" t="s">
        <v>14</v>
      </c>
      <c r="H947">
        <v>1691</v>
      </c>
      <c r="I947" s="8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s="4" t="str">
        <f t="shared" si="88"/>
        <v>photography</v>
      </c>
      <c r="T947" s="4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84"/>
        <v>9.9141184124918666</v>
      </c>
      <c r="G948" t="s">
        <v>14</v>
      </c>
      <c r="H948">
        <v>181</v>
      </c>
      <c r="I948" s="8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s="4" t="str">
        <f t="shared" si="88"/>
        <v>theater</v>
      </c>
      <c r="T948" s="4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84"/>
        <v>26.694444444444443</v>
      </c>
      <c r="G949" t="s">
        <v>14</v>
      </c>
      <c r="H949">
        <v>13</v>
      </c>
      <c r="I949" s="8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s="4" t="str">
        <f t="shared" si="88"/>
        <v>theater</v>
      </c>
      <c r="T949" s="4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84"/>
        <v>62.957446808510639</v>
      </c>
      <c r="G950" t="s">
        <v>74</v>
      </c>
      <c r="H950">
        <v>160</v>
      </c>
      <c r="I950" s="8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s="4" t="str">
        <f t="shared" si="88"/>
        <v>film &amp; video</v>
      </c>
      <c r="T950" s="4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84"/>
        <v>161.35593220338984</v>
      </c>
      <c r="G951" t="s">
        <v>20</v>
      </c>
      <c r="H951">
        <v>203</v>
      </c>
      <c r="I951" s="8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s="4" t="str">
        <f t="shared" si="88"/>
        <v>technology</v>
      </c>
      <c r="T951" s="4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s="4" t="str">
        <f t="shared" si="88"/>
        <v>theater</v>
      </c>
      <c r="T952" s="4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84"/>
        <v>1096.9379310344827</v>
      </c>
      <c r="G953" t="s">
        <v>20</v>
      </c>
      <c r="H953">
        <v>1559</v>
      </c>
      <c r="I953" s="8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s="4" t="str">
        <f t="shared" si="88"/>
        <v>music</v>
      </c>
      <c r="T953" s="4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84"/>
        <v>70.094158075601371</v>
      </c>
      <c r="G954" t="s">
        <v>74</v>
      </c>
      <c r="H954">
        <v>2266</v>
      </c>
      <c r="I954" s="8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s="4" t="str">
        <f t="shared" si="88"/>
        <v>film &amp; video</v>
      </c>
      <c r="T954" s="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84"/>
        <v>60</v>
      </c>
      <c r="G955" t="s">
        <v>14</v>
      </c>
      <c r="H955">
        <v>21</v>
      </c>
      <c r="I955" s="8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s="4" t="str">
        <f t="shared" si="88"/>
        <v>film &amp; video</v>
      </c>
      <c r="T955" s="4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84"/>
        <v>367.0985915492958</v>
      </c>
      <c r="G956" t="s">
        <v>20</v>
      </c>
      <c r="H956">
        <v>1548</v>
      </c>
      <c r="I956" s="8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s="4" t="str">
        <f t="shared" si="88"/>
        <v>technology</v>
      </c>
      <c r="T956" s="4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84"/>
        <v>1109</v>
      </c>
      <c r="G957" t="s">
        <v>20</v>
      </c>
      <c r="H957">
        <v>80</v>
      </c>
      <c r="I957" s="8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s="4" t="str">
        <f t="shared" si="88"/>
        <v>theater</v>
      </c>
      <c r="T957" s="4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84"/>
        <v>19.028784648187631</v>
      </c>
      <c r="G958" t="s">
        <v>14</v>
      </c>
      <c r="H958">
        <v>830</v>
      </c>
      <c r="I958" s="8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s="4" t="str">
        <f t="shared" si="88"/>
        <v>film &amp; video</v>
      </c>
      <c r="T958" s="4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84"/>
        <v>126.87755102040816</v>
      </c>
      <c r="G959" t="s">
        <v>20</v>
      </c>
      <c r="H959">
        <v>131</v>
      </c>
      <c r="I959" s="8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s="4" t="str">
        <f t="shared" si="88"/>
        <v>theater</v>
      </c>
      <c r="T959" s="4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84"/>
        <v>734.63636363636363</v>
      </c>
      <c r="G960" t="s">
        <v>20</v>
      </c>
      <c r="H960">
        <v>112</v>
      </c>
      <c r="I960" s="8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s="4" t="str">
        <f t="shared" si="88"/>
        <v>film &amp; video</v>
      </c>
      <c r="T960" s="4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84"/>
        <v>4.5731034482758623</v>
      </c>
      <c r="G961" t="s">
        <v>14</v>
      </c>
      <c r="H961">
        <v>130</v>
      </c>
      <c r="I961" s="8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s="4" t="str">
        <f t="shared" si="88"/>
        <v>publishing</v>
      </c>
      <c r="T961" s="4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t="s">
        <v>14</v>
      </c>
      <c r="H962">
        <v>55</v>
      </c>
      <c r="I962" s="8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s="4" t="str">
        <f t="shared" si="88"/>
        <v>technology</v>
      </c>
      <c r="T962" s="4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90">(E963/D963)*100</f>
        <v>119.29824561403508</v>
      </c>
      <c r="G963" t="s">
        <v>20</v>
      </c>
      <c r="H963">
        <v>155</v>
      </c>
      <c r="I963" s="8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s="4" t="str">
        <f t="shared" ref="S963:S1001" si="94">LEFT(R963,SEARCH("/",R963)-1)</f>
        <v>publishing</v>
      </c>
      <c r="T963" s="4" t="str">
        <f t="shared" ref="T963:T1001" si="95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90"/>
        <v>296.02777777777777</v>
      </c>
      <c r="G964" t="s">
        <v>20</v>
      </c>
      <c r="H964">
        <v>266</v>
      </c>
      <c r="I964" s="8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s="4" t="str">
        <f t="shared" si="94"/>
        <v>food</v>
      </c>
      <c r="T964" s="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90"/>
        <v>84.694915254237287</v>
      </c>
      <c r="G965" t="s">
        <v>14</v>
      </c>
      <c r="H965">
        <v>114</v>
      </c>
      <c r="I965" s="8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s="4" t="str">
        <f t="shared" si="94"/>
        <v>photography</v>
      </c>
      <c r="T965" s="4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90"/>
        <v>355.7837837837838</v>
      </c>
      <c r="G966" t="s">
        <v>20</v>
      </c>
      <c r="H966">
        <v>155</v>
      </c>
      <c r="I966" s="8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s="4" t="str">
        <f t="shared" si="94"/>
        <v>theater</v>
      </c>
      <c r="T966" s="4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90"/>
        <v>386.40909090909093</v>
      </c>
      <c r="G967" t="s">
        <v>20</v>
      </c>
      <c r="H967">
        <v>207</v>
      </c>
      <c r="I967" s="8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s="4" t="str">
        <f t="shared" si="94"/>
        <v>music</v>
      </c>
      <c r="T967" s="4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90"/>
        <v>792.23529411764707</v>
      </c>
      <c r="G968" t="s">
        <v>20</v>
      </c>
      <c r="H968">
        <v>245</v>
      </c>
      <c r="I968" s="8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s="4" t="str">
        <f t="shared" si="94"/>
        <v>theater</v>
      </c>
      <c r="T968" s="4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90"/>
        <v>137.03393665158373</v>
      </c>
      <c r="G969" t="s">
        <v>20</v>
      </c>
      <c r="H969">
        <v>1573</v>
      </c>
      <c r="I969" s="8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s="4" t="str">
        <f t="shared" si="94"/>
        <v>music</v>
      </c>
      <c r="T969" s="4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90"/>
        <v>338.20833333333337</v>
      </c>
      <c r="G970" t="s">
        <v>20</v>
      </c>
      <c r="H970">
        <v>114</v>
      </c>
      <c r="I970" s="8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s="4" t="str">
        <f t="shared" si="94"/>
        <v>food</v>
      </c>
      <c r="T970" s="4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90"/>
        <v>108.22784810126582</v>
      </c>
      <c r="G971" t="s">
        <v>20</v>
      </c>
      <c r="H971">
        <v>93</v>
      </c>
      <c r="I971" s="8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s="4" t="str">
        <f t="shared" si="94"/>
        <v>theater</v>
      </c>
      <c r="T971" s="4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90"/>
        <v>60.757639620653315</v>
      </c>
      <c r="G972" t="s">
        <v>14</v>
      </c>
      <c r="H972">
        <v>594</v>
      </c>
      <c r="I972" s="8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s="4" t="str">
        <f t="shared" si="94"/>
        <v>theater</v>
      </c>
      <c r="T972" s="4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90"/>
        <v>27.725490196078432</v>
      </c>
      <c r="G973" t="s">
        <v>14</v>
      </c>
      <c r="H973">
        <v>24</v>
      </c>
      <c r="I973" s="8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s="4" t="str">
        <f t="shared" si="94"/>
        <v>film &amp; video</v>
      </c>
      <c r="T973" s="4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90"/>
        <v>228.3934426229508</v>
      </c>
      <c r="G974" t="s">
        <v>20</v>
      </c>
      <c r="H974">
        <v>1681</v>
      </c>
      <c r="I974" s="8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s="4" t="str">
        <f t="shared" si="94"/>
        <v>technology</v>
      </c>
      <c r="T974" s="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90"/>
        <v>21.615194054500414</v>
      </c>
      <c r="G975" t="s">
        <v>14</v>
      </c>
      <c r="H975">
        <v>252</v>
      </c>
      <c r="I975" s="8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s="4" t="str">
        <f t="shared" si="94"/>
        <v>theater</v>
      </c>
      <c r="T975" s="4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90"/>
        <v>373.875</v>
      </c>
      <c r="G976" t="s">
        <v>20</v>
      </c>
      <c r="H976">
        <v>32</v>
      </c>
      <c r="I976" s="8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s="4" t="str">
        <f t="shared" si="94"/>
        <v>music</v>
      </c>
      <c r="T976" s="4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90"/>
        <v>154.92592592592592</v>
      </c>
      <c r="G977" t="s">
        <v>20</v>
      </c>
      <c r="H977">
        <v>135</v>
      </c>
      <c r="I977" s="8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s="4" t="str">
        <f t="shared" si="94"/>
        <v>theater</v>
      </c>
      <c r="T977" s="4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90"/>
        <v>322.14999999999998</v>
      </c>
      <c r="G978" t="s">
        <v>20</v>
      </c>
      <c r="H978">
        <v>140</v>
      </c>
      <c r="I978" s="8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s="4" t="str">
        <f t="shared" si="94"/>
        <v>theater</v>
      </c>
      <c r="T978" s="4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90"/>
        <v>73.957142857142856</v>
      </c>
      <c r="G979" t="s">
        <v>14</v>
      </c>
      <c r="H979">
        <v>67</v>
      </c>
      <c r="I979" s="8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s="4" t="str">
        <f t="shared" si="94"/>
        <v>food</v>
      </c>
      <c r="T979" s="4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90"/>
        <v>864.1</v>
      </c>
      <c r="G980" t="s">
        <v>20</v>
      </c>
      <c r="H980">
        <v>92</v>
      </c>
      <c r="I980" s="8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s="4" t="str">
        <f t="shared" si="94"/>
        <v>games</v>
      </c>
      <c r="T980" s="4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90"/>
        <v>143.26245847176079</v>
      </c>
      <c r="G981" t="s">
        <v>20</v>
      </c>
      <c r="H981">
        <v>1015</v>
      </c>
      <c r="I981" s="8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s="4" t="str">
        <f t="shared" si="94"/>
        <v>theater</v>
      </c>
      <c r="T981" s="4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90"/>
        <v>40.281762295081968</v>
      </c>
      <c r="G982" t="s">
        <v>14</v>
      </c>
      <c r="H982">
        <v>742</v>
      </c>
      <c r="I982" s="8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s="4" t="str">
        <f t="shared" si="94"/>
        <v>publishing</v>
      </c>
      <c r="T982" s="4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90"/>
        <v>178.22388059701493</v>
      </c>
      <c r="G983" t="s">
        <v>20</v>
      </c>
      <c r="H983">
        <v>323</v>
      </c>
      <c r="I983" s="8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s="4" t="str">
        <f t="shared" si="94"/>
        <v>technology</v>
      </c>
      <c r="T983" s="4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90"/>
        <v>84.930555555555557</v>
      </c>
      <c r="G984" t="s">
        <v>14</v>
      </c>
      <c r="H984">
        <v>75</v>
      </c>
      <c r="I984" s="8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s="4" t="str">
        <f t="shared" si="94"/>
        <v>film &amp; video</v>
      </c>
      <c r="T984" s="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90"/>
        <v>145.93648334624322</v>
      </c>
      <c r="G985" t="s">
        <v>20</v>
      </c>
      <c r="H985">
        <v>2326</v>
      </c>
      <c r="I985" s="8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s="4" t="str">
        <f t="shared" si="94"/>
        <v>film &amp; video</v>
      </c>
      <c r="T985" s="4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90"/>
        <v>152.46153846153848</v>
      </c>
      <c r="G986" t="s">
        <v>20</v>
      </c>
      <c r="H986">
        <v>381</v>
      </c>
      <c r="I986" s="8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s="4" t="str">
        <f t="shared" si="94"/>
        <v>theater</v>
      </c>
      <c r="T986" s="4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90"/>
        <v>67.129542790152414</v>
      </c>
      <c r="G987" t="s">
        <v>14</v>
      </c>
      <c r="H987">
        <v>4405</v>
      </c>
      <c r="I987" s="8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s="4" t="str">
        <f t="shared" si="94"/>
        <v>music</v>
      </c>
      <c r="T987" s="4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90"/>
        <v>40.307692307692307</v>
      </c>
      <c r="G988" t="s">
        <v>14</v>
      </c>
      <c r="H988">
        <v>92</v>
      </c>
      <c r="I988" s="8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s="4" t="str">
        <f t="shared" si="94"/>
        <v>music</v>
      </c>
      <c r="T988" s="4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90"/>
        <v>216.79032258064518</v>
      </c>
      <c r="G989" t="s">
        <v>20</v>
      </c>
      <c r="H989">
        <v>480</v>
      </c>
      <c r="I989" s="8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s="4" t="str">
        <f t="shared" si="94"/>
        <v>film &amp; video</v>
      </c>
      <c r="T989" s="4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90"/>
        <v>52.117021276595743</v>
      </c>
      <c r="G990" t="s">
        <v>14</v>
      </c>
      <c r="H990">
        <v>64</v>
      </c>
      <c r="I990" s="8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s="4" t="str">
        <f t="shared" si="94"/>
        <v>publishing</v>
      </c>
      <c r="T990" s="4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90"/>
        <v>499.58333333333337</v>
      </c>
      <c r="G991" t="s">
        <v>20</v>
      </c>
      <c r="H991">
        <v>226</v>
      </c>
      <c r="I991" s="8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s="4" t="str">
        <f t="shared" si="94"/>
        <v>publishing</v>
      </c>
      <c r="T991" s="4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90"/>
        <v>87.679487179487182</v>
      </c>
      <c r="G992" t="s">
        <v>14</v>
      </c>
      <c r="H992">
        <v>64</v>
      </c>
      <c r="I992" s="8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s="4" t="str">
        <f t="shared" si="94"/>
        <v>film &amp; video</v>
      </c>
      <c r="T992" s="4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90"/>
        <v>113.17346938775511</v>
      </c>
      <c r="G993" t="s">
        <v>20</v>
      </c>
      <c r="H993">
        <v>241</v>
      </c>
      <c r="I993" s="8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s="4" t="str">
        <f t="shared" si="94"/>
        <v>music</v>
      </c>
      <c r="T993" s="4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90"/>
        <v>426.54838709677421</v>
      </c>
      <c r="G994" t="s">
        <v>20</v>
      </c>
      <c r="H994">
        <v>132</v>
      </c>
      <c r="I994" s="8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s="4" t="str">
        <f t="shared" si="94"/>
        <v>film &amp; video</v>
      </c>
      <c r="T994" s="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s="4" t="str">
        <f t="shared" si="94"/>
        <v>photography</v>
      </c>
      <c r="T995" s="4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90"/>
        <v>52.496810772501767</v>
      </c>
      <c r="G996" t="s">
        <v>14</v>
      </c>
      <c r="H996">
        <v>842</v>
      </c>
      <c r="I996" s="8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s="4" t="str">
        <f t="shared" si="94"/>
        <v>publishing</v>
      </c>
      <c r="T996" s="4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90"/>
        <v>157.46762589928059</v>
      </c>
      <c r="G997" t="s">
        <v>20</v>
      </c>
      <c r="H997">
        <v>2043</v>
      </c>
      <c r="I997" s="8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s="4" t="str">
        <f t="shared" si="94"/>
        <v>food</v>
      </c>
      <c r="T997" s="4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90"/>
        <v>72.939393939393938</v>
      </c>
      <c r="G998" t="s">
        <v>14</v>
      </c>
      <c r="H998">
        <v>112</v>
      </c>
      <c r="I998" s="8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s="4" t="str">
        <f t="shared" si="94"/>
        <v>theater</v>
      </c>
      <c r="T998" s="4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90"/>
        <v>60.565789473684205</v>
      </c>
      <c r="G999" t="s">
        <v>74</v>
      </c>
      <c r="H999">
        <v>139</v>
      </c>
      <c r="I999" s="8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s="4" t="str">
        <f t="shared" si="94"/>
        <v>theater</v>
      </c>
      <c r="T999" s="4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90"/>
        <v>56.791291291291287</v>
      </c>
      <c r="G1000" t="s">
        <v>14</v>
      </c>
      <c r="H1000">
        <v>374</v>
      </c>
      <c r="I1000" s="8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s="4" t="str">
        <f t="shared" si="94"/>
        <v>music</v>
      </c>
      <c r="T1000" s="4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90"/>
        <v>56.542754275427541</v>
      </c>
      <c r="G1001" t="s">
        <v>74</v>
      </c>
      <c r="H1001">
        <v>1122</v>
      </c>
      <c r="I1001" s="8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s="4" t="str">
        <f t="shared" si="94"/>
        <v>food</v>
      </c>
      <c r="T1001" s="4" t="str">
        <f t="shared" si="95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percentile" val="0"/>
        <cfvo type="percentile" val="50"/>
        <cfvo type="percentile" val="90"/>
        <color rgb="FFC00000"/>
        <color rgb="FF00B050"/>
        <color rgb="FF0070C0"/>
      </colorScale>
    </cfRule>
    <cfRule type="colorScale" priority="3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5">
      <colorScale>
        <cfvo type="percent" val="0"/>
        <cfvo type="percent" val="100"/>
        <cfvo type="formula" val="&quot;&gt;100&quot;"/>
        <color rgb="FFFF0000"/>
        <color rgb="FF00B050"/>
        <color rgb="FF0070C0"/>
      </colorScale>
    </cfRule>
  </conditionalFormatting>
  <conditionalFormatting sqref="F978:F1001">
    <cfRule type="colorScale" priority="4">
      <colorScale>
        <cfvo type="min"/>
        <cfvo type="percentile" val="50"/>
        <cfvo type="max"/>
        <color rgb="FFFF0000"/>
        <color rgb="FF00B050"/>
        <color rgb="FF0070C0"/>
      </colorScale>
    </cfRule>
  </conditionalFormatting>
  <conditionalFormatting sqref="G1:G1048576">
    <cfRule type="containsText" dxfId="17" priority="12" operator="containsText" text="succesful">
      <formula>NOT(ISERROR(SEARCH("succesful",G1)))</formula>
    </cfRule>
  </conditionalFormatting>
  <conditionalFormatting sqref="G2:G1001">
    <cfRule type="containsText" dxfId="16" priority="7" operator="containsText" text="successful">
      <formula>NOT(ISERROR(SEARCH("successful",G2)))</formula>
    </cfRule>
    <cfRule type="containsText" dxfId="15" priority="8" operator="containsText" text="canceled">
      <formula>NOT(ISERROR(SEARCH("canceled",G2)))</formula>
    </cfRule>
    <cfRule type="containsText" dxfId="14" priority="9" operator="containsText" text="succesful">
      <formula>NOT(ISERROR(SEARCH("succesful",G2)))</formula>
    </cfRule>
    <cfRule type="containsText" dxfId="13" priority="10" operator="containsText" text="live">
      <formula>NOT(ISERROR(SEARCH("live",G2)))</formula>
    </cfRule>
    <cfRule type="containsText" dxfId="12" priority="15" operator="containsText" text="failed">
      <formula>NOT(ISERROR(SEARCH("failed",G2)))</formula>
    </cfRule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1001"/>
  <sheetViews>
    <sheetView tabSelected="1" workbookViewId="0">
      <selection activeCell="H13" sqref="H13"/>
    </sheetView>
  </sheetViews>
  <sheetFormatPr defaultRowHeight="15.6" x14ac:dyDescent="0.3"/>
  <cols>
    <col min="1" max="1" width="11.19921875"/>
    <col min="2" max="2" width="17.19921875" bestFit="1" customWidth="1"/>
    <col min="3" max="3" width="13" customWidth="1"/>
    <col min="4" max="4" width="11.19921875"/>
    <col min="5" max="5" width="13.09765625" bestFit="1" customWidth="1"/>
    <col min="7" max="7" width="25.19921875" bestFit="1" customWidth="1"/>
    <col min="8" max="8" width="9.19921875" bestFit="1" customWidth="1"/>
    <col min="10" max="10" width="25.19921875" bestFit="1" customWidth="1"/>
  </cols>
  <sheetData>
    <row r="1" spans="1:11" x14ac:dyDescent="0.3">
      <c r="A1" s="1" t="s">
        <v>4</v>
      </c>
      <c r="B1" s="1" t="s">
        <v>5</v>
      </c>
      <c r="C1" s="1"/>
      <c r="D1" s="1" t="s">
        <v>4</v>
      </c>
      <c r="E1" s="1" t="s">
        <v>5</v>
      </c>
      <c r="H1" s="12" t="s">
        <v>20</v>
      </c>
      <c r="K1" s="12" t="s">
        <v>14</v>
      </c>
    </row>
    <row r="2" spans="1:11" x14ac:dyDescent="0.3">
      <c r="A2" t="s">
        <v>20</v>
      </c>
      <c r="B2">
        <v>158</v>
      </c>
      <c r="D2" t="s">
        <v>14</v>
      </c>
      <c r="E2">
        <v>0</v>
      </c>
    </row>
    <row r="3" spans="1:11" x14ac:dyDescent="0.3">
      <c r="A3" t="s">
        <v>20</v>
      </c>
      <c r="B3">
        <v>1425</v>
      </c>
      <c r="D3" t="s">
        <v>14</v>
      </c>
      <c r="E3">
        <v>24</v>
      </c>
      <c r="G3" t="s">
        <v>2106</v>
      </c>
      <c r="H3" s="15">
        <f>AVERAGE(B2:B10)</f>
        <v>560.77777777777783</v>
      </c>
      <c r="J3" t="s">
        <v>2106</v>
      </c>
      <c r="K3" s="15">
        <f>AVERAGE(E2:E10)</f>
        <v>97</v>
      </c>
    </row>
    <row r="4" spans="1:11" x14ac:dyDescent="0.3">
      <c r="A4" t="s">
        <v>20</v>
      </c>
      <c r="B4">
        <v>174</v>
      </c>
      <c r="D4" t="s">
        <v>14</v>
      </c>
      <c r="E4">
        <v>53</v>
      </c>
      <c r="H4" s="15"/>
      <c r="K4" s="15"/>
    </row>
    <row r="5" spans="1:11" x14ac:dyDescent="0.3">
      <c r="A5" t="s">
        <v>20</v>
      </c>
      <c r="B5">
        <v>227</v>
      </c>
      <c r="D5" t="s">
        <v>14</v>
      </c>
      <c r="E5">
        <v>18</v>
      </c>
      <c r="G5" t="s">
        <v>2107</v>
      </c>
      <c r="H5" s="15">
        <f>MEDIAN(B2:B10)</f>
        <v>220</v>
      </c>
      <c r="J5" t="s">
        <v>2107</v>
      </c>
      <c r="K5" s="15">
        <f>MEDIAN(E2:E10)</f>
        <v>44</v>
      </c>
    </row>
    <row r="6" spans="1:11" x14ac:dyDescent="0.3">
      <c r="A6" t="s">
        <v>20</v>
      </c>
      <c r="B6">
        <v>220</v>
      </c>
      <c r="D6" t="s">
        <v>14</v>
      </c>
      <c r="E6">
        <v>44</v>
      </c>
      <c r="H6" s="15"/>
      <c r="K6" s="15"/>
    </row>
    <row r="7" spans="1:11" x14ac:dyDescent="0.3">
      <c r="A7" t="s">
        <v>20</v>
      </c>
      <c r="B7">
        <v>98</v>
      </c>
      <c r="D7" t="s">
        <v>14</v>
      </c>
      <c r="E7">
        <v>27</v>
      </c>
      <c r="G7" t="s">
        <v>2108</v>
      </c>
      <c r="H7" s="15">
        <f>MIN(B2:B10)</f>
        <v>98</v>
      </c>
      <c r="J7" t="s">
        <v>2108</v>
      </c>
      <c r="K7" s="15">
        <f>MIN(E2:E10)</f>
        <v>0</v>
      </c>
    </row>
    <row r="8" spans="1:11" x14ac:dyDescent="0.3">
      <c r="A8" t="s">
        <v>20</v>
      </c>
      <c r="B8">
        <v>100</v>
      </c>
      <c r="D8" t="s">
        <v>14</v>
      </c>
      <c r="E8">
        <v>55</v>
      </c>
      <c r="H8" s="15"/>
      <c r="K8" s="15"/>
    </row>
    <row r="9" spans="1:11" x14ac:dyDescent="0.3">
      <c r="A9" t="s">
        <v>20</v>
      </c>
      <c r="B9">
        <v>1249</v>
      </c>
      <c r="D9" t="s">
        <v>14</v>
      </c>
      <c r="E9">
        <v>200</v>
      </c>
      <c r="G9" t="s">
        <v>2109</v>
      </c>
      <c r="H9" s="15">
        <f>MAX(B2:B10)</f>
        <v>1425</v>
      </c>
      <c r="J9" t="s">
        <v>2109</v>
      </c>
      <c r="K9" s="15">
        <f>MAX(E2:E10)</f>
        <v>452</v>
      </c>
    </row>
    <row r="10" spans="1:11" x14ac:dyDescent="0.3">
      <c r="A10" t="s">
        <v>20</v>
      </c>
      <c r="B10">
        <v>1396</v>
      </c>
      <c r="D10" t="s">
        <v>14</v>
      </c>
      <c r="E10">
        <v>452</v>
      </c>
      <c r="H10" s="15"/>
      <c r="K10" s="15"/>
    </row>
    <row r="11" spans="1:11" ht="31.2" x14ac:dyDescent="0.3">
      <c r="A11" t="s">
        <v>20</v>
      </c>
      <c r="B11">
        <v>890</v>
      </c>
      <c r="D11" t="s">
        <v>14</v>
      </c>
      <c r="E11">
        <v>674</v>
      </c>
      <c r="G11" s="14" t="s">
        <v>2110</v>
      </c>
      <c r="H11" s="15">
        <f>_xlfn.VAR.S(B2:B10)</f>
        <v>360496.19444444444</v>
      </c>
      <c r="J11" s="14" t="s">
        <v>2110</v>
      </c>
      <c r="K11" s="15">
        <f>_xlfn.VAR.S(E2:E10)</f>
        <v>21127.75</v>
      </c>
    </row>
    <row r="12" spans="1:11" x14ac:dyDescent="0.3">
      <c r="A12" t="s">
        <v>20</v>
      </c>
      <c r="B12">
        <v>142</v>
      </c>
      <c r="D12" t="s">
        <v>14</v>
      </c>
      <c r="E12">
        <v>558</v>
      </c>
      <c r="H12" s="15"/>
      <c r="K12" s="15"/>
    </row>
    <row r="13" spans="1:11" ht="31.2" x14ac:dyDescent="0.3">
      <c r="A13" t="s">
        <v>20</v>
      </c>
      <c r="B13">
        <v>2673</v>
      </c>
      <c r="D13" t="s">
        <v>14</v>
      </c>
      <c r="E13">
        <v>15</v>
      </c>
      <c r="G13" s="14" t="s">
        <v>2111</v>
      </c>
      <c r="H13" s="15">
        <f>_xlfn.STDEV.S(B2:B10)</f>
        <v>600.41335298646084</v>
      </c>
      <c r="J13" s="14" t="s">
        <v>2111</v>
      </c>
      <c r="K13" s="15">
        <f>_xlfn.STDEV.S(E2:E9)</f>
        <v>62.385752723335337</v>
      </c>
    </row>
    <row r="14" spans="1:11" x14ac:dyDescent="0.3">
      <c r="A14" t="s">
        <v>20</v>
      </c>
      <c r="B14">
        <v>163</v>
      </c>
      <c r="D14" t="s">
        <v>14</v>
      </c>
      <c r="E14">
        <v>2307</v>
      </c>
    </row>
    <row r="15" spans="1:11" x14ac:dyDescent="0.3">
      <c r="A15" t="s">
        <v>20</v>
      </c>
      <c r="B15">
        <v>2220</v>
      </c>
      <c r="D15" t="s">
        <v>14</v>
      </c>
      <c r="E15">
        <v>88</v>
      </c>
    </row>
    <row r="16" spans="1:11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  <c r="D366" t="s">
        <v>74</v>
      </c>
      <c r="E366">
        <v>135</v>
      </c>
    </row>
    <row r="367" spans="1:5" x14ac:dyDescent="0.3">
      <c r="A367" t="s">
        <v>20</v>
      </c>
      <c r="B367">
        <v>264</v>
      </c>
      <c r="D367" t="s">
        <v>74</v>
      </c>
      <c r="E367">
        <v>1480</v>
      </c>
    </row>
    <row r="368" spans="1:5" x14ac:dyDescent="0.3">
      <c r="A368" t="s">
        <v>20</v>
      </c>
      <c r="B368">
        <v>272</v>
      </c>
      <c r="D368" t="s">
        <v>74</v>
      </c>
      <c r="E368">
        <v>17</v>
      </c>
    </row>
    <row r="369" spans="1:5" x14ac:dyDescent="0.3">
      <c r="A369" t="s">
        <v>20</v>
      </c>
      <c r="B369">
        <v>419</v>
      </c>
      <c r="D369" t="s">
        <v>74</v>
      </c>
      <c r="E369">
        <v>610</v>
      </c>
    </row>
    <row r="370" spans="1:5" x14ac:dyDescent="0.3">
      <c r="A370" t="s">
        <v>20</v>
      </c>
      <c r="B370">
        <v>1621</v>
      </c>
      <c r="D370" t="s">
        <v>74</v>
      </c>
      <c r="E370">
        <v>532</v>
      </c>
    </row>
    <row r="371" spans="1:5" x14ac:dyDescent="0.3">
      <c r="A371" t="s">
        <v>20</v>
      </c>
      <c r="B371">
        <v>1101</v>
      </c>
      <c r="D371" t="s">
        <v>74</v>
      </c>
      <c r="E371">
        <v>55</v>
      </c>
    </row>
    <row r="372" spans="1:5" x14ac:dyDescent="0.3">
      <c r="A372" t="s">
        <v>20</v>
      </c>
      <c r="B372">
        <v>1073</v>
      </c>
      <c r="D372" t="s">
        <v>74</v>
      </c>
      <c r="E372">
        <v>58</v>
      </c>
    </row>
    <row r="373" spans="1:5" x14ac:dyDescent="0.3">
      <c r="A373" t="s">
        <v>20</v>
      </c>
      <c r="B373">
        <v>331</v>
      </c>
      <c r="D373" t="s">
        <v>74</v>
      </c>
      <c r="E373">
        <v>51</v>
      </c>
    </row>
    <row r="374" spans="1:5" x14ac:dyDescent="0.3">
      <c r="A374" t="s">
        <v>20</v>
      </c>
      <c r="B374">
        <v>1170</v>
      </c>
      <c r="D374" t="s">
        <v>74</v>
      </c>
      <c r="E374">
        <v>379</v>
      </c>
    </row>
    <row r="375" spans="1:5" x14ac:dyDescent="0.3">
      <c r="A375" t="s">
        <v>20</v>
      </c>
      <c r="B375">
        <v>363</v>
      </c>
      <c r="D375" t="s">
        <v>74</v>
      </c>
      <c r="E375">
        <v>441</v>
      </c>
    </row>
    <row r="376" spans="1:5" x14ac:dyDescent="0.3">
      <c r="A376" t="s">
        <v>20</v>
      </c>
      <c r="B376">
        <v>103</v>
      </c>
      <c r="D376" t="s">
        <v>74</v>
      </c>
      <c r="E376">
        <v>82</v>
      </c>
    </row>
    <row r="377" spans="1:5" x14ac:dyDescent="0.3">
      <c r="A377" t="s">
        <v>20</v>
      </c>
      <c r="B377">
        <v>147</v>
      </c>
      <c r="D377" t="s">
        <v>74</v>
      </c>
      <c r="E377">
        <v>57</v>
      </c>
    </row>
    <row r="378" spans="1:5" x14ac:dyDescent="0.3">
      <c r="A378" t="s">
        <v>20</v>
      </c>
      <c r="B378">
        <v>110</v>
      </c>
      <c r="D378" t="s">
        <v>74</v>
      </c>
      <c r="E378">
        <v>67</v>
      </c>
    </row>
    <row r="379" spans="1:5" x14ac:dyDescent="0.3">
      <c r="A379" t="s">
        <v>20</v>
      </c>
      <c r="B379">
        <v>134</v>
      </c>
      <c r="D379" t="s">
        <v>74</v>
      </c>
      <c r="E379">
        <v>1890</v>
      </c>
    </row>
    <row r="380" spans="1:5" x14ac:dyDescent="0.3">
      <c r="A380" t="s">
        <v>20</v>
      </c>
      <c r="B380">
        <v>269</v>
      </c>
      <c r="D380" t="s">
        <v>74</v>
      </c>
      <c r="E380">
        <v>184</v>
      </c>
    </row>
    <row r="381" spans="1:5" x14ac:dyDescent="0.3">
      <c r="A381" t="s">
        <v>20</v>
      </c>
      <c r="B381">
        <v>175</v>
      </c>
      <c r="D381" t="s">
        <v>74</v>
      </c>
      <c r="E381">
        <v>32</v>
      </c>
    </row>
    <row r="382" spans="1:5" x14ac:dyDescent="0.3">
      <c r="A382" t="s">
        <v>20</v>
      </c>
      <c r="B382">
        <v>69</v>
      </c>
      <c r="D382" t="s">
        <v>74</v>
      </c>
      <c r="E382">
        <v>75</v>
      </c>
    </row>
    <row r="383" spans="1:5" x14ac:dyDescent="0.3">
      <c r="A383" t="s">
        <v>20</v>
      </c>
      <c r="B383">
        <v>190</v>
      </c>
      <c r="D383" t="s">
        <v>74</v>
      </c>
      <c r="E383">
        <v>64</v>
      </c>
    </row>
    <row r="384" spans="1:5" x14ac:dyDescent="0.3">
      <c r="A384" t="s">
        <v>20</v>
      </c>
      <c r="B384">
        <v>237</v>
      </c>
      <c r="D384" t="s">
        <v>74</v>
      </c>
      <c r="E384">
        <v>1297</v>
      </c>
    </row>
    <row r="385" spans="1:5" x14ac:dyDescent="0.3">
      <c r="A385" t="s">
        <v>20</v>
      </c>
      <c r="B385">
        <v>196</v>
      </c>
      <c r="D385" t="s">
        <v>74</v>
      </c>
      <c r="E385">
        <v>145</v>
      </c>
    </row>
    <row r="386" spans="1:5" x14ac:dyDescent="0.3">
      <c r="A386" t="s">
        <v>20</v>
      </c>
      <c r="B386">
        <v>7295</v>
      </c>
      <c r="D386" t="s">
        <v>74</v>
      </c>
      <c r="E386">
        <v>2138</v>
      </c>
    </row>
    <row r="387" spans="1:5" x14ac:dyDescent="0.3">
      <c r="A387" t="s">
        <v>20</v>
      </c>
      <c r="B387">
        <v>2893</v>
      </c>
      <c r="D387" t="s">
        <v>74</v>
      </c>
      <c r="E387">
        <v>10</v>
      </c>
    </row>
    <row r="388" spans="1:5" x14ac:dyDescent="0.3">
      <c r="A388" t="s">
        <v>20</v>
      </c>
      <c r="B388">
        <v>820</v>
      </c>
      <c r="D388" t="s">
        <v>74</v>
      </c>
      <c r="E388">
        <v>90</v>
      </c>
    </row>
    <row r="389" spans="1:5" x14ac:dyDescent="0.3">
      <c r="A389" t="s">
        <v>20</v>
      </c>
      <c r="B389">
        <v>2038</v>
      </c>
      <c r="D389" t="s">
        <v>74</v>
      </c>
      <c r="E389">
        <v>439</v>
      </c>
    </row>
    <row r="390" spans="1:5" x14ac:dyDescent="0.3">
      <c r="A390" t="s">
        <v>20</v>
      </c>
      <c r="B390">
        <v>116</v>
      </c>
      <c r="D390" t="s">
        <v>74</v>
      </c>
      <c r="E390">
        <v>595</v>
      </c>
    </row>
    <row r="391" spans="1:5" x14ac:dyDescent="0.3">
      <c r="A391" t="s">
        <v>20</v>
      </c>
      <c r="B391">
        <v>1345</v>
      </c>
      <c r="D391" t="s">
        <v>74</v>
      </c>
      <c r="E391">
        <v>35</v>
      </c>
    </row>
    <row r="392" spans="1:5" x14ac:dyDescent="0.3">
      <c r="A392" t="s">
        <v>20</v>
      </c>
      <c r="B392">
        <v>168</v>
      </c>
      <c r="D392" t="s">
        <v>74</v>
      </c>
      <c r="E392">
        <v>528</v>
      </c>
    </row>
    <row r="393" spans="1:5" x14ac:dyDescent="0.3">
      <c r="A393" t="s">
        <v>20</v>
      </c>
      <c r="B393">
        <v>137</v>
      </c>
      <c r="D393" t="s">
        <v>74</v>
      </c>
      <c r="E393">
        <v>1</v>
      </c>
    </row>
    <row r="394" spans="1:5" x14ac:dyDescent="0.3">
      <c r="A394" t="s">
        <v>20</v>
      </c>
      <c r="B394">
        <v>186</v>
      </c>
      <c r="D394" t="s">
        <v>74</v>
      </c>
      <c r="E394">
        <v>94</v>
      </c>
    </row>
    <row r="395" spans="1:5" x14ac:dyDescent="0.3">
      <c r="A395" t="s">
        <v>20</v>
      </c>
      <c r="B395">
        <v>125</v>
      </c>
      <c r="D395" t="s">
        <v>74</v>
      </c>
      <c r="E395">
        <v>37</v>
      </c>
    </row>
    <row r="396" spans="1:5" x14ac:dyDescent="0.3">
      <c r="A396" t="s">
        <v>20</v>
      </c>
      <c r="B396">
        <v>202</v>
      </c>
      <c r="D396" t="s">
        <v>74</v>
      </c>
      <c r="E396">
        <v>15</v>
      </c>
    </row>
    <row r="397" spans="1:5" x14ac:dyDescent="0.3">
      <c r="A397" t="s">
        <v>20</v>
      </c>
      <c r="B397">
        <v>103</v>
      </c>
      <c r="D397" t="s">
        <v>74</v>
      </c>
      <c r="E397">
        <v>87</v>
      </c>
    </row>
    <row r="398" spans="1:5" x14ac:dyDescent="0.3">
      <c r="A398" t="s">
        <v>20</v>
      </c>
      <c r="B398">
        <v>1785</v>
      </c>
      <c r="D398" t="s">
        <v>74</v>
      </c>
      <c r="E398">
        <v>1658</v>
      </c>
    </row>
    <row r="399" spans="1:5" x14ac:dyDescent="0.3">
      <c r="A399" t="s">
        <v>20</v>
      </c>
      <c r="B399">
        <v>157</v>
      </c>
      <c r="D399" t="s">
        <v>74</v>
      </c>
      <c r="E399">
        <v>723</v>
      </c>
    </row>
    <row r="400" spans="1:5" x14ac:dyDescent="0.3">
      <c r="A400" t="s">
        <v>20</v>
      </c>
      <c r="B400">
        <v>555</v>
      </c>
      <c r="D400" t="s">
        <v>74</v>
      </c>
      <c r="E400">
        <v>390</v>
      </c>
    </row>
    <row r="401" spans="1:5" x14ac:dyDescent="0.3">
      <c r="A401" t="s">
        <v>20</v>
      </c>
      <c r="B401">
        <v>297</v>
      </c>
      <c r="D401" t="s">
        <v>74</v>
      </c>
      <c r="E401">
        <v>25</v>
      </c>
    </row>
    <row r="402" spans="1:5" x14ac:dyDescent="0.3">
      <c r="A402" t="s">
        <v>20</v>
      </c>
      <c r="B402">
        <v>123</v>
      </c>
      <c r="D402" t="s">
        <v>74</v>
      </c>
      <c r="E402">
        <v>1218</v>
      </c>
    </row>
    <row r="403" spans="1:5" x14ac:dyDescent="0.3">
      <c r="A403" t="s">
        <v>20</v>
      </c>
      <c r="B403">
        <v>3036</v>
      </c>
      <c r="D403" t="s">
        <v>74</v>
      </c>
      <c r="E403">
        <v>215</v>
      </c>
    </row>
    <row r="404" spans="1:5" x14ac:dyDescent="0.3">
      <c r="A404" t="s">
        <v>20</v>
      </c>
      <c r="B404">
        <v>144</v>
      </c>
      <c r="D404" t="s">
        <v>74</v>
      </c>
      <c r="E404">
        <v>38</v>
      </c>
    </row>
    <row r="405" spans="1:5" x14ac:dyDescent="0.3">
      <c r="A405" t="s">
        <v>20</v>
      </c>
      <c r="B405">
        <v>121</v>
      </c>
      <c r="D405" t="s">
        <v>74</v>
      </c>
      <c r="E405">
        <v>60</v>
      </c>
    </row>
    <row r="406" spans="1:5" x14ac:dyDescent="0.3">
      <c r="A406" t="s">
        <v>20</v>
      </c>
      <c r="B406">
        <v>181</v>
      </c>
      <c r="D406" t="s">
        <v>74</v>
      </c>
      <c r="E406">
        <v>524</v>
      </c>
    </row>
    <row r="407" spans="1:5" x14ac:dyDescent="0.3">
      <c r="A407" t="s">
        <v>20</v>
      </c>
      <c r="B407">
        <v>122</v>
      </c>
      <c r="D407" t="s">
        <v>74</v>
      </c>
      <c r="E407">
        <v>219</v>
      </c>
    </row>
    <row r="408" spans="1:5" x14ac:dyDescent="0.3">
      <c r="A408" t="s">
        <v>20</v>
      </c>
      <c r="B408">
        <v>1071</v>
      </c>
      <c r="D408" t="s">
        <v>74</v>
      </c>
      <c r="E408">
        <v>29</v>
      </c>
    </row>
    <row r="409" spans="1:5" x14ac:dyDescent="0.3">
      <c r="A409" t="s">
        <v>20</v>
      </c>
      <c r="B409">
        <v>980</v>
      </c>
      <c r="D409" t="s">
        <v>74</v>
      </c>
      <c r="E409">
        <v>614</v>
      </c>
    </row>
    <row r="410" spans="1:5" x14ac:dyDescent="0.3">
      <c r="A410" t="s">
        <v>20</v>
      </c>
      <c r="B410">
        <v>536</v>
      </c>
      <c r="D410" t="s">
        <v>74</v>
      </c>
      <c r="E410">
        <v>114</v>
      </c>
    </row>
    <row r="411" spans="1:5" x14ac:dyDescent="0.3">
      <c r="A411" t="s">
        <v>20</v>
      </c>
      <c r="B411">
        <v>1991</v>
      </c>
      <c r="D411" t="s">
        <v>74</v>
      </c>
      <c r="E411">
        <v>26</v>
      </c>
    </row>
    <row r="412" spans="1:5" x14ac:dyDescent="0.3">
      <c r="A412" t="s">
        <v>20</v>
      </c>
      <c r="B412">
        <v>180</v>
      </c>
      <c r="D412" t="s">
        <v>74</v>
      </c>
      <c r="E412">
        <v>56</v>
      </c>
    </row>
    <row r="413" spans="1:5" x14ac:dyDescent="0.3">
      <c r="A413" t="s">
        <v>20</v>
      </c>
      <c r="B413">
        <v>130</v>
      </c>
      <c r="D413" t="s">
        <v>74</v>
      </c>
      <c r="E413">
        <v>1113</v>
      </c>
    </row>
    <row r="414" spans="1:5" x14ac:dyDescent="0.3">
      <c r="A414" t="s">
        <v>20</v>
      </c>
      <c r="B414">
        <v>122</v>
      </c>
      <c r="D414" t="s">
        <v>74</v>
      </c>
      <c r="E414">
        <v>94</v>
      </c>
    </row>
    <row r="415" spans="1:5" x14ac:dyDescent="0.3">
      <c r="A415" t="s">
        <v>20</v>
      </c>
      <c r="B415">
        <v>140</v>
      </c>
      <c r="D415" t="s">
        <v>74</v>
      </c>
      <c r="E415">
        <v>898</v>
      </c>
    </row>
    <row r="416" spans="1:5" x14ac:dyDescent="0.3">
      <c r="A416" t="s">
        <v>20</v>
      </c>
      <c r="B416">
        <v>3388</v>
      </c>
      <c r="D416" t="s">
        <v>74</v>
      </c>
      <c r="E416">
        <v>296</v>
      </c>
    </row>
    <row r="417" spans="1:5" x14ac:dyDescent="0.3">
      <c r="A417" t="s">
        <v>20</v>
      </c>
      <c r="B417">
        <v>280</v>
      </c>
      <c r="D417" t="s">
        <v>74</v>
      </c>
      <c r="E417">
        <v>976</v>
      </c>
    </row>
    <row r="418" spans="1:5" x14ac:dyDescent="0.3">
      <c r="A418" t="s">
        <v>20</v>
      </c>
      <c r="B418">
        <v>366</v>
      </c>
      <c r="D418" t="s">
        <v>74</v>
      </c>
      <c r="E418">
        <v>160</v>
      </c>
    </row>
    <row r="419" spans="1:5" x14ac:dyDescent="0.3">
      <c r="A419" t="s">
        <v>20</v>
      </c>
      <c r="B419">
        <v>270</v>
      </c>
      <c r="D419" t="s">
        <v>74</v>
      </c>
      <c r="E419">
        <v>2266</v>
      </c>
    </row>
    <row r="420" spans="1:5" x14ac:dyDescent="0.3">
      <c r="A420" t="s">
        <v>20</v>
      </c>
      <c r="B420">
        <v>137</v>
      </c>
      <c r="D420" t="s">
        <v>74</v>
      </c>
      <c r="E420">
        <v>75</v>
      </c>
    </row>
    <row r="421" spans="1:5" x14ac:dyDescent="0.3">
      <c r="A421" t="s">
        <v>20</v>
      </c>
      <c r="B421">
        <v>3205</v>
      </c>
      <c r="D421" t="s">
        <v>74</v>
      </c>
      <c r="E421">
        <v>139</v>
      </c>
    </row>
    <row r="422" spans="1:5" x14ac:dyDescent="0.3">
      <c r="A422" t="s">
        <v>20</v>
      </c>
      <c r="B422">
        <v>288</v>
      </c>
      <c r="D422" t="s">
        <v>74</v>
      </c>
      <c r="E422">
        <v>1122</v>
      </c>
    </row>
    <row r="423" spans="1:5" x14ac:dyDescent="0.3">
      <c r="A423" t="s">
        <v>20</v>
      </c>
      <c r="B423">
        <v>148</v>
      </c>
      <c r="D423" t="s">
        <v>47</v>
      </c>
      <c r="E423">
        <v>708</v>
      </c>
    </row>
    <row r="424" spans="1:5" x14ac:dyDescent="0.3">
      <c r="A424" t="s">
        <v>20</v>
      </c>
      <c r="B424">
        <v>114</v>
      </c>
      <c r="D424" t="s">
        <v>47</v>
      </c>
      <c r="E424">
        <v>808</v>
      </c>
    </row>
    <row r="425" spans="1:5" x14ac:dyDescent="0.3">
      <c r="A425" t="s">
        <v>20</v>
      </c>
      <c r="B425">
        <v>1518</v>
      </c>
      <c r="D425" t="s">
        <v>47</v>
      </c>
      <c r="E425">
        <v>61</v>
      </c>
    </row>
    <row r="426" spans="1:5" x14ac:dyDescent="0.3">
      <c r="A426" t="s">
        <v>20</v>
      </c>
      <c r="B426">
        <v>166</v>
      </c>
      <c r="D426" t="s">
        <v>47</v>
      </c>
      <c r="E426">
        <v>211</v>
      </c>
    </row>
    <row r="427" spans="1:5" x14ac:dyDescent="0.3">
      <c r="A427" t="s">
        <v>20</v>
      </c>
      <c r="B427">
        <v>100</v>
      </c>
      <c r="D427" t="s">
        <v>47</v>
      </c>
      <c r="E427">
        <v>86</v>
      </c>
    </row>
    <row r="428" spans="1:5" x14ac:dyDescent="0.3">
      <c r="A428" t="s">
        <v>20</v>
      </c>
      <c r="B428">
        <v>235</v>
      </c>
      <c r="D428" t="s">
        <v>47</v>
      </c>
      <c r="E428">
        <v>1111</v>
      </c>
    </row>
    <row r="429" spans="1:5" x14ac:dyDescent="0.3">
      <c r="A429" t="s">
        <v>20</v>
      </c>
      <c r="B429">
        <v>148</v>
      </c>
      <c r="D429" t="s">
        <v>47</v>
      </c>
      <c r="E429">
        <v>1089</v>
      </c>
    </row>
    <row r="430" spans="1:5" x14ac:dyDescent="0.3">
      <c r="A430" t="s">
        <v>20</v>
      </c>
      <c r="B430">
        <v>198</v>
      </c>
      <c r="D430" t="s">
        <v>47</v>
      </c>
      <c r="E430">
        <v>3640</v>
      </c>
    </row>
    <row r="431" spans="1:5" x14ac:dyDescent="0.3">
      <c r="A431" t="s">
        <v>20</v>
      </c>
      <c r="B431">
        <v>150</v>
      </c>
      <c r="D431" t="s">
        <v>47</v>
      </c>
      <c r="E431">
        <v>278</v>
      </c>
    </row>
    <row r="432" spans="1:5" x14ac:dyDescent="0.3">
      <c r="A432" t="s">
        <v>20</v>
      </c>
      <c r="B432">
        <v>216</v>
      </c>
      <c r="D432" t="s">
        <v>47</v>
      </c>
      <c r="E432">
        <v>45</v>
      </c>
    </row>
    <row r="433" spans="1:5" x14ac:dyDescent="0.3">
      <c r="A433" t="s">
        <v>20</v>
      </c>
      <c r="B433">
        <v>5139</v>
      </c>
      <c r="D433" t="s">
        <v>47</v>
      </c>
      <c r="E433">
        <v>31</v>
      </c>
    </row>
    <row r="434" spans="1:5" x14ac:dyDescent="0.3">
      <c r="A434" t="s">
        <v>20</v>
      </c>
      <c r="B434">
        <v>2353</v>
      </c>
      <c r="D434" t="s">
        <v>47</v>
      </c>
      <c r="E434">
        <v>14</v>
      </c>
    </row>
    <row r="435" spans="1:5" x14ac:dyDescent="0.3">
      <c r="A435" t="s">
        <v>20</v>
      </c>
      <c r="B435">
        <v>78</v>
      </c>
      <c r="D435" t="s">
        <v>47</v>
      </c>
      <c r="E435">
        <v>27</v>
      </c>
    </row>
    <row r="436" spans="1:5" x14ac:dyDescent="0.3">
      <c r="A436" t="s">
        <v>20</v>
      </c>
      <c r="B436">
        <v>174</v>
      </c>
      <c r="D436" t="s">
        <v>47</v>
      </c>
      <c r="E436">
        <v>66</v>
      </c>
    </row>
    <row r="437" spans="1:5" x14ac:dyDescent="0.3">
      <c r="A437" t="s">
        <v>20</v>
      </c>
      <c r="B437">
        <v>164</v>
      </c>
      <c r="D437" t="s">
        <v>20</v>
      </c>
      <c r="E437">
        <v>158</v>
      </c>
    </row>
    <row r="438" spans="1:5" x14ac:dyDescent="0.3">
      <c r="A438" t="s">
        <v>20</v>
      </c>
      <c r="B438">
        <v>161</v>
      </c>
      <c r="D438" t="s">
        <v>20</v>
      </c>
      <c r="E438">
        <v>1425</v>
      </c>
    </row>
    <row r="439" spans="1:5" x14ac:dyDescent="0.3">
      <c r="A439" t="s">
        <v>20</v>
      </c>
      <c r="B439">
        <v>138</v>
      </c>
      <c r="D439" t="s">
        <v>20</v>
      </c>
      <c r="E439">
        <v>174</v>
      </c>
    </row>
    <row r="440" spans="1:5" x14ac:dyDescent="0.3">
      <c r="A440" t="s">
        <v>20</v>
      </c>
      <c r="B440">
        <v>3308</v>
      </c>
      <c r="D440" t="s">
        <v>20</v>
      </c>
      <c r="E440">
        <v>227</v>
      </c>
    </row>
    <row r="441" spans="1:5" x14ac:dyDescent="0.3">
      <c r="A441" t="s">
        <v>20</v>
      </c>
      <c r="B441">
        <v>127</v>
      </c>
      <c r="D441" t="s">
        <v>20</v>
      </c>
      <c r="E441">
        <v>220</v>
      </c>
    </row>
    <row r="442" spans="1:5" x14ac:dyDescent="0.3">
      <c r="A442" t="s">
        <v>20</v>
      </c>
      <c r="B442">
        <v>207</v>
      </c>
      <c r="D442" t="s">
        <v>20</v>
      </c>
      <c r="E442">
        <v>98</v>
      </c>
    </row>
    <row r="443" spans="1:5" x14ac:dyDescent="0.3">
      <c r="A443" t="s">
        <v>20</v>
      </c>
      <c r="B443">
        <v>181</v>
      </c>
      <c r="D443" t="s">
        <v>20</v>
      </c>
      <c r="E443">
        <v>100</v>
      </c>
    </row>
    <row r="444" spans="1:5" x14ac:dyDescent="0.3">
      <c r="A444" t="s">
        <v>20</v>
      </c>
      <c r="B444">
        <v>110</v>
      </c>
      <c r="D444" t="s">
        <v>20</v>
      </c>
      <c r="E444">
        <v>1249</v>
      </c>
    </row>
    <row r="445" spans="1:5" x14ac:dyDescent="0.3">
      <c r="A445" t="s">
        <v>20</v>
      </c>
      <c r="B445">
        <v>185</v>
      </c>
      <c r="D445" t="s">
        <v>20</v>
      </c>
      <c r="E445">
        <v>1396</v>
      </c>
    </row>
    <row r="446" spans="1:5" x14ac:dyDescent="0.3">
      <c r="A446" t="s">
        <v>20</v>
      </c>
      <c r="B446">
        <v>121</v>
      </c>
      <c r="D446" t="s">
        <v>20</v>
      </c>
      <c r="E446">
        <v>890</v>
      </c>
    </row>
    <row r="447" spans="1:5" x14ac:dyDescent="0.3">
      <c r="A447" t="s">
        <v>20</v>
      </c>
      <c r="B447">
        <v>106</v>
      </c>
      <c r="D447" t="s">
        <v>20</v>
      </c>
      <c r="E447">
        <v>142</v>
      </c>
    </row>
    <row r="448" spans="1:5" x14ac:dyDescent="0.3">
      <c r="A448" t="s">
        <v>20</v>
      </c>
      <c r="B448">
        <v>142</v>
      </c>
      <c r="D448" t="s">
        <v>20</v>
      </c>
      <c r="E448">
        <v>2673</v>
      </c>
    </row>
    <row r="449" spans="1:5" x14ac:dyDescent="0.3">
      <c r="A449" t="s">
        <v>20</v>
      </c>
      <c r="B449">
        <v>233</v>
      </c>
      <c r="D449" t="s">
        <v>20</v>
      </c>
      <c r="E449">
        <v>163</v>
      </c>
    </row>
    <row r="450" spans="1:5" x14ac:dyDescent="0.3">
      <c r="A450" t="s">
        <v>20</v>
      </c>
      <c r="B450">
        <v>218</v>
      </c>
      <c r="D450" t="s">
        <v>20</v>
      </c>
      <c r="E450">
        <v>2220</v>
      </c>
    </row>
    <row r="451" spans="1:5" x14ac:dyDescent="0.3">
      <c r="A451" t="s">
        <v>20</v>
      </c>
      <c r="B451">
        <v>76</v>
      </c>
      <c r="D451" t="s">
        <v>20</v>
      </c>
      <c r="E451">
        <v>1606</v>
      </c>
    </row>
    <row r="452" spans="1:5" x14ac:dyDescent="0.3">
      <c r="A452" t="s">
        <v>20</v>
      </c>
      <c r="B452">
        <v>43</v>
      </c>
      <c r="D452" t="s">
        <v>20</v>
      </c>
      <c r="E452">
        <v>129</v>
      </c>
    </row>
    <row r="453" spans="1:5" x14ac:dyDescent="0.3">
      <c r="A453" t="s">
        <v>20</v>
      </c>
      <c r="B453">
        <v>221</v>
      </c>
      <c r="D453" t="s">
        <v>20</v>
      </c>
      <c r="E453">
        <v>226</v>
      </c>
    </row>
    <row r="454" spans="1:5" x14ac:dyDescent="0.3">
      <c r="A454" t="s">
        <v>20</v>
      </c>
      <c r="B454">
        <v>2805</v>
      </c>
      <c r="D454" t="s">
        <v>20</v>
      </c>
      <c r="E454">
        <v>5419</v>
      </c>
    </row>
    <row r="455" spans="1:5" x14ac:dyDescent="0.3">
      <c r="A455" t="s">
        <v>20</v>
      </c>
      <c r="B455">
        <v>68</v>
      </c>
      <c r="D455" t="s">
        <v>20</v>
      </c>
      <c r="E455">
        <v>165</v>
      </c>
    </row>
    <row r="456" spans="1:5" x14ac:dyDescent="0.3">
      <c r="A456" t="s">
        <v>20</v>
      </c>
      <c r="B456">
        <v>183</v>
      </c>
      <c r="D456" t="s">
        <v>20</v>
      </c>
      <c r="E456">
        <v>1965</v>
      </c>
    </row>
    <row r="457" spans="1:5" x14ac:dyDescent="0.3">
      <c r="A457" t="s">
        <v>20</v>
      </c>
      <c r="B457">
        <v>133</v>
      </c>
      <c r="D457" t="s">
        <v>20</v>
      </c>
      <c r="E457">
        <v>16</v>
      </c>
    </row>
    <row r="458" spans="1:5" x14ac:dyDescent="0.3">
      <c r="A458" t="s">
        <v>20</v>
      </c>
      <c r="B458">
        <v>2489</v>
      </c>
      <c r="D458" t="s">
        <v>20</v>
      </c>
      <c r="E458">
        <v>107</v>
      </c>
    </row>
    <row r="459" spans="1:5" x14ac:dyDescent="0.3">
      <c r="A459" t="s">
        <v>20</v>
      </c>
      <c r="B459">
        <v>69</v>
      </c>
      <c r="D459" t="s">
        <v>20</v>
      </c>
      <c r="E459">
        <v>134</v>
      </c>
    </row>
    <row r="460" spans="1:5" x14ac:dyDescent="0.3">
      <c r="A460" t="s">
        <v>20</v>
      </c>
      <c r="B460">
        <v>279</v>
      </c>
      <c r="D460" t="s">
        <v>20</v>
      </c>
      <c r="E460">
        <v>198</v>
      </c>
    </row>
    <row r="461" spans="1:5" x14ac:dyDescent="0.3">
      <c r="A461" t="s">
        <v>20</v>
      </c>
      <c r="B461">
        <v>210</v>
      </c>
      <c r="D461" t="s">
        <v>20</v>
      </c>
      <c r="E461">
        <v>111</v>
      </c>
    </row>
    <row r="462" spans="1:5" x14ac:dyDescent="0.3">
      <c r="A462" t="s">
        <v>20</v>
      </c>
      <c r="B462">
        <v>2100</v>
      </c>
      <c r="D462" t="s">
        <v>20</v>
      </c>
      <c r="E462">
        <v>222</v>
      </c>
    </row>
    <row r="463" spans="1:5" x14ac:dyDescent="0.3">
      <c r="A463" t="s">
        <v>20</v>
      </c>
      <c r="B463">
        <v>252</v>
      </c>
      <c r="D463" t="s">
        <v>20</v>
      </c>
      <c r="E463">
        <v>6212</v>
      </c>
    </row>
    <row r="464" spans="1:5" x14ac:dyDescent="0.3">
      <c r="A464" t="s">
        <v>20</v>
      </c>
      <c r="B464">
        <v>1280</v>
      </c>
      <c r="D464" t="s">
        <v>20</v>
      </c>
      <c r="E464">
        <v>98</v>
      </c>
    </row>
    <row r="465" spans="1:5" x14ac:dyDescent="0.3">
      <c r="A465" t="s">
        <v>20</v>
      </c>
      <c r="B465">
        <v>157</v>
      </c>
      <c r="D465" t="s">
        <v>20</v>
      </c>
      <c r="E465">
        <v>92</v>
      </c>
    </row>
    <row r="466" spans="1:5" x14ac:dyDescent="0.3">
      <c r="A466" t="s">
        <v>20</v>
      </c>
      <c r="B466">
        <v>194</v>
      </c>
      <c r="D466" t="s">
        <v>20</v>
      </c>
      <c r="E466">
        <v>149</v>
      </c>
    </row>
    <row r="467" spans="1:5" x14ac:dyDescent="0.3">
      <c r="A467" t="s">
        <v>20</v>
      </c>
      <c r="B467">
        <v>82</v>
      </c>
      <c r="D467" t="s">
        <v>20</v>
      </c>
      <c r="E467">
        <v>2431</v>
      </c>
    </row>
    <row r="468" spans="1:5" x14ac:dyDescent="0.3">
      <c r="A468" t="s">
        <v>20</v>
      </c>
      <c r="B468">
        <v>4233</v>
      </c>
      <c r="D468" t="s">
        <v>20</v>
      </c>
      <c r="E468">
        <v>303</v>
      </c>
    </row>
    <row r="469" spans="1:5" x14ac:dyDescent="0.3">
      <c r="A469" t="s">
        <v>20</v>
      </c>
      <c r="B469">
        <v>1297</v>
      </c>
      <c r="D469" t="s">
        <v>20</v>
      </c>
      <c r="E469">
        <v>209</v>
      </c>
    </row>
    <row r="470" spans="1:5" x14ac:dyDescent="0.3">
      <c r="A470" t="s">
        <v>20</v>
      </c>
      <c r="B470">
        <v>165</v>
      </c>
      <c r="D470" t="s">
        <v>20</v>
      </c>
      <c r="E470">
        <v>131</v>
      </c>
    </row>
    <row r="471" spans="1:5" x14ac:dyDescent="0.3">
      <c r="A471" t="s">
        <v>20</v>
      </c>
      <c r="B471">
        <v>119</v>
      </c>
      <c r="D471" t="s">
        <v>20</v>
      </c>
      <c r="E471">
        <v>164</v>
      </c>
    </row>
    <row r="472" spans="1:5" x14ac:dyDescent="0.3">
      <c r="A472" t="s">
        <v>20</v>
      </c>
      <c r="B472">
        <v>1797</v>
      </c>
      <c r="D472" t="s">
        <v>20</v>
      </c>
      <c r="E472">
        <v>201</v>
      </c>
    </row>
    <row r="473" spans="1:5" x14ac:dyDescent="0.3">
      <c r="A473" t="s">
        <v>20</v>
      </c>
      <c r="B473">
        <v>261</v>
      </c>
      <c r="D473" t="s">
        <v>20</v>
      </c>
      <c r="E473">
        <v>211</v>
      </c>
    </row>
    <row r="474" spans="1:5" x14ac:dyDescent="0.3">
      <c r="A474" t="s">
        <v>20</v>
      </c>
      <c r="B474">
        <v>157</v>
      </c>
      <c r="D474" t="s">
        <v>20</v>
      </c>
      <c r="E474">
        <v>128</v>
      </c>
    </row>
    <row r="475" spans="1:5" x14ac:dyDescent="0.3">
      <c r="A475" t="s">
        <v>20</v>
      </c>
      <c r="B475">
        <v>3533</v>
      </c>
      <c r="D475" t="s">
        <v>20</v>
      </c>
      <c r="E475">
        <v>1600</v>
      </c>
    </row>
    <row r="476" spans="1:5" x14ac:dyDescent="0.3">
      <c r="A476" t="s">
        <v>20</v>
      </c>
      <c r="B476">
        <v>155</v>
      </c>
      <c r="D476" t="s">
        <v>20</v>
      </c>
      <c r="E476">
        <v>249</v>
      </c>
    </row>
    <row r="477" spans="1:5" x14ac:dyDescent="0.3">
      <c r="A477" t="s">
        <v>20</v>
      </c>
      <c r="B477">
        <v>132</v>
      </c>
      <c r="D477" t="s">
        <v>20</v>
      </c>
      <c r="E477">
        <v>236</v>
      </c>
    </row>
    <row r="478" spans="1:5" x14ac:dyDescent="0.3">
      <c r="A478" t="s">
        <v>20</v>
      </c>
      <c r="B478">
        <v>1354</v>
      </c>
      <c r="D478" t="s">
        <v>20</v>
      </c>
      <c r="E478">
        <v>4065</v>
      </c>
    </row>
    <row r="479" spans="1:5" x14ac:dyDescent="0.3">
      <c r="A479" t="s">
        <v>20</v>
      </c>
      <c r="B479">
        <v>48</v>
      </c>
      <c r="D479" t="s">
        <v>20</v>
      </c>
      <c r="E479">
        <v>246</v>
      </c>
    </row>
    <row r="480" spans="1:5" x14ac:dyDescent="0.3">
      <c r="A480" t="s">
        <v>20</v>
      </c>
      <c r="B480">
        <v>110</v>
      </c>
      <c r="D480" t="s">
        <v>20</v>
      </c>
      <c r="E480">
        <v>2475</v>
      </c>
    </row>
    <row r="481" spans="1:5" x14ac:dyDescent="0.3">
      <c r="A481" t="s">
        <v>20</v>
      </c>
      <c r="B481">
        <v>172</v>
      </c>
      <c r="D481" t="s">
        <v>20</v>
      </c>
      <c r="E481">
        <v>76</v>
      </c>
    </row>
    <row r="482" spans="1:5" x14ac:dyDescent="0.3">
      <c r="A482" t="s">
        <v>20</v>
      </c>
      <c r="B482">
        <v>307</v>
      </c>
      <c r="D482" t="s">
        <v>20</v>
      </c>
      <c r="E482">
        <v>54</v>
      </c>
    </row>
    <row r="483" spans="1:5" x14ac:dyDescent="0.3">
      <c r="A483" t="s">
        <v>20</v>
      </c>
      <c r="B483">
        <v>160</v>
      </c>
      <c r="D483" t="s">
        <v>20</v>
      </c>
      <c r="E483">
        <v>88</v>
      </c>
    </row>
    <row r="484" spans="1:5" x14ac:dyDescent="0.3">
      <c r="A484" t="s">
        <v>20</v>
      </c>
      <c r="B484">
        <v>1467</v>
      </c>
      <c r="D484" t="s">
        <v>20</v>
      </c>
      <c r="E484">
        <v>85</v>
      </c>
    </row>
    <row r="485" spans="1:5" x14ac:dyDescent="0.3">
      <c r="A485" t="s">
        <v>20</v>
      </c>
      <c r="B485">
        <v>2662</v>
      </c>
      <c r="D485" t="s">
        <v>20</v>
      </c>
      <c r="E485">
        <v>170</v>
      </c>
    </row>
    <row r="486" spans="1:5" x14ac:dyDescent="0.3">
      <c r="A486" t="s">
        <v>20</v>
      </c>
      <c r="B486">
        <v>452</v>
      </c>
      <c r="D486" t="s">
        <v>20</v>
      </c>
      <c r="E486">
        <v>330</v>
      </c>
    </row>
    <row r="487" spans="1:5" x14ac:dyDescent="0.3">
      <c r="A487" t="s">
        <v>20</v>
      </c>
      <c r="B487">
        <v>158</v>
      </c>
      <c r="D487" t="s">
        <v>20</v>
      </c>
      <c r="E487">
        <v>127</v>
      </c>
    </row>
    <row r="488" spans="1:5" x14ac:dyDescent="0.3">
      <c r="A488" t="s">
        <v>20</v>
      </c>
      <c r="B488">
        <v>225</v>
      </c>
      <c r="D488" t="s">
        <v>20</v>
      </c>
      <c r="E488">
        <v>411</v>
      </c>
    </row>
    <row r="489" spans="1:5" x14ac:dyDescent="0.3">
      <c r="A489" t="s">
        <v>20</v>
      </c>
      <c r="B489">
        <v>65</v>
      </c>
      <c r="D489" t="s">
        <v>20</v>
      </c>
      <c r="E489">
        <v>180</v>
      </c>
    </row>
    <row r="490" spans="1:5" x14ac:dyDescent="0.3">
      <c r="A490" t="s">
        <v>20</v>
      </c>
      <c r="B490">
        <v>163</v>
      </c>
      <c r="D490" t="s">
        <v>20</v>
      </c>
      <c r="E490">
        <v>374</v>
      </c>
    </row>
    <row r="491" spans="1:5" x14ac:dyDescent="0.3">
      <c r="A491" t="s">
        <v>20</v>
      </c>
      <c r="B491">
        <v>85</v>
      </c>
      <c r="D491" t="s">
        <v>20</v>
      </c>
      <c r="E491">
        <v>71</v>
      </c>
    </row>
    <row r="492" spans="1:5" x14ac:dyDescent="0.3">
      <c r="A492" t="s">
        <v>20</v>
      </c>
      <c r="B492">
        <v>217</v>
      </c>
      <c r="D492" t="s">
        <v>20</v>
      </c>
      <c r="E492">
        <v>203</v>
      </c>
    </row>
    <row r="493" spans="1:5" x14ac:dyDescent="0.3">
      <c r="A493" t="s">
        <v>20</v>
      </c>
      <c r="B493">
        <v>150</v>
      </c>
      <c r="D493" t="s">
        <v>20</v>
      </c>
      <c r="E493">
        <v>113</v>
      </c>
    </row>
    <row r="494" spans="1:5" x14ac:dyDescent="0.3">
      <c r="A494" t="s">
        <v>20</v>
      </c>
      <c r="B494">
        <v>3272</v>
      </c>
      <c r="D494" t="s">
        <v>20</v>
      </c>
      <c r="E494">
        <v>96</v>
      </c>
    </row>
    <row r="495" spans="1:5" x14ac:dyDescent="0.3">
      <c r="A495" t="s">
        <v>20</v>
      </c>
      <c r="B495">
        <v>300</v>
      </c>
      <c r="D495" t="s">
        <v>20</v>
      </c>
      <c r="E495">
        <v>498</v>
      </c>
    </row>
    <row r="496" spans="1:5" x14ac:dyDescent="0.3">
      <c r="A496" t="s">
        <v>20</v>
      </c>
      <c r="B496">
        <v>126</v>
      </c>
      <c r="D496" t="s">
        <v>20</v>
      </c>
      <c r="E496">
        <v>180</v>
      </c>
    </row>
    <row r="497" spans="1:5" x14ac:dyDescent="0.3">
      <c r="A497" t="s">
        <v>20</v>
      </c>
      <c r="B497">
        <v>2320</v>
      </c>
      <c r="D497" t="s">
        <v>20</v>
      </c>
      <c r="E497">
        <v>27</v>
      </c>
    </row>
    <row r="498" spans="1:5" x14ac:dyDescent="0.3">
      <c r="A498" t="s">
        <v>20</v>
      </c>
      <c r="B498">
        <v>81</v>
      </c>
      <c r="D498" t="s">
        <v>20</v>
      </c>
      <c r="E498">
        <v>2331</v>
      </c>
    </row>
    <row r="499" spans="1:5" x14ac:dyDescent="0.3">
      <c r="A499" t="s">
        <v>20</v>
      </c>
      <c r="B499">
        <v>1887</v>
      </c>
      <c r="D499" t="s">
        <v>20</v>
      </c>
      <c r="E499">
        <v>113</v>
      </c>
    </row>
    <row r="500" spans="1:5" x14ac:dyDescent="0.3">
      <c r="A500" t="s">
        <v>20</v>
      </c>
      <c r="B500">
        <v>4358</v>
      </c>
      <c r="D500" t="s">
        <v>20</v>
      </c>
      <c r="E500">
        <v>164</v>
      </c>
    </row>
    <row r="501" spans="1:5" x14ac:dyDescent="0.3">
      <c r="A501" t="s">
        <v>20</v>
      </c>
      <c r="B501">
        <v>53</v>
      </c>
      <c r="D501" t="s">
        <v>20</v>
      </c>
      <c r="E501">
        <v>164</v>
      </c>
    </row>
    <row r="502" spans="1:5" x14ac:dyDescent="0.3">
      <c r="A502" t="s">
        <v>20</v>
      </c>
      <c r="B502">
        <v>2414</v>
      </c>
      <c r="D502" t="s">
        <v>20</v>
      </c>
      <c r="E502">
        <v>336</v>
      </c>
    </row>
    <row r="503" spans="1:5" x14ac:dyDescent="0.3">
      <c r="A503" t="s">
        <v>20</v>
      </c>
      <c r="B503">
        <v>80</v>
      </c>
      <c r="D503" t="s">
        <v>20</v>
      </c>
      <c r="E503">
        <v>1917</v>
      </c>
    </row>
    <row r="504" spans="1:5" x14ac:dyDescent="0.3">
      <c r="A504" t="s">
        <v>20</v>
      </c>
      <c r="B504">
        <v>193</v>
      </c>
      <c r="D504" t="s">
        <v>20</v>
      </c>
      <c r="E504">
        <v>95</v>
      </c>
    </row>
    <row r="505" spans="1:5" x14ac:dyDescent="0.3">
      <c r="A505" t="s">
        <v>20</v>
      </c>
      <c r="B505">
        <v>52</v>
      </c>
      <c r="D505" t="s">
        <v>20</v>
      </c>
      <c r="E505">
        <v>147</v>
      </c>
    </row>
    <row r="506" spans="1:5" x14ac:dyDescent="0.3">
      <c r="A506" t="s">
        <v>20</v>
      </c>
      <c r="B506">
        <v>290</v>
      </c>
      <c r="D506" t="s">
        <v>20</v>
      </c>
      <c r="E506">
        <v>86</v>
      </c>
    </row>
    <row r="507" spans="1:5" x14ac:dyDescent="0.3">
      <c r="A507" t="s">
        <v>20</v>
      </c>
      <c r="B507">
        <v>122</v>
      </c>
      <c r="D507" t="s">
        <v>20</v>
      </c>
      <c r="E507">
        <v>83</v>
      </c>
    </row>
    <row r="508" spans="1:5" x14ac:dyDescent="0.3">
      <c r="A508" t="s">
        <v>20</v>
      </c>
      <c r="B508">
        <v>1470</v>
      </c>
      <c r="D508" t="s">
        <v>20</v>
      </c>
      <c r="E508">
        <v>676</v>
      </c>
    </row>
    <row r="509" spans="1:5" x14ac:dyDescent="0.3">
      <c r="A509" t="s">
        <v>20</v>
      </c>
      <c r="B509">
        <v>165</v>
      </c>
      <c r="D509" t="s">
        <v>20</v>
      </c>
      <c r="E509">
        <v>361</v>
      </c>
    </row>
    <row r="510" spans="1:5" x14ac:dyDescent="0.3">
      <c r="A510" t="s">
        <v>20</v>
      </c>
      <c r="B510">
        <v>182</v>
      </c>
      <c r="D510" t="s">
        <v>20</v>
      </c>
      <c r="E510">
        <v>131</v>
      </c>
    </row>
    <row r="511" spans="1:5" x14ac:dyDescent="0.3">
      <c r="A511" t="s">
        <v>20</v>
      </c>
      <c r="B511">
        <v>199</v>
      </c>
      <c r="D511" t="s">
        <v>20</v>
      </c>
      <c r="E511">
        <v>126</v>
      </c>
    </row>
    <row r="512" spans="1:5" x14ac:dyDescent="0.3">
      <c r="A512" t="s">
        <v>20</v>
      </c>
      <c r="B512">
        <v>56</v>
      </c>
      <c r="D512" t="s">
        <v>20</v>
      </c>
      <c r="E512">
        <v>275</v>
      </c>
    </row>
    <row r="513" spans="1:5" x14ac:dyDescent="0.3">
      <c r="A513" t="s">
        <v>20</v>
      </c>
      <c r="B513">
        <v>1460</v>
      </c>
      <c r="D513" t="s">
        <v>20</v>
      </c>
      <c r="E513">
        <v>67</v>
      </c>
    </row>
    <row r="514" spans="1:5" x14ac:dyDescent="0.3">
      <c r="A514" t="s">
        <v>20</v>
      </c>
      <c r="B514">
        <v>123</v>
      </c>
      <c r="D514" t="s">
        <v>20</v>
      </c>
      <c r="E514">
        <v>154</v>
      </c>
    </row>
    <row r="515" spans="1:5" x14ac:dyDescent="0.3">
      <c r="A515" t="s">
        <v>20</v>
      </c>
      <c r="B515">
        <v>159</v>
      </c>
      <c r="D515" t="s">
        <v>20</v>
      </c>
      <c r="E515">
        <v>1782</v>
      </c>
    </row>
    <row r="516" spans="1:5" x14ac:dyDescent="0.3">
      <c r="A516" t="s">
        <v>20</v>
      </c>
      <c r="B516">
        <v>110</v>
      </c>
      <c r="D516" t="s">
        <v>20</v>
      </c>
      <c r="E516">
        <v>903</v>
      </c>
    </row>
    <row r="517" spans="1:5" x14ac:dyDescent="0.3">
      <c r="A517" t="s">
        <v>20</v>
      </c>
      <c r="B517">
        <v>236</v>
      </c>
      <c r="D517" t="s">
        <v>20</v>
      </c>
      <c r="E517">
        <v>94</v>
      </c>
    </row>
    <row r="518" spans="1:5" x14ac:dyDescent="0.3">
      <c r="A518" t="s">
        <v>20</v>
      </c>
      <c r="B518">
        <v>191</v>
      </c>
      <c r="D518" t="s">
        <v>20</v>
      </c>
      <c r="E518">
        <v>180</v>
      </c>
    </row>
    <row r="519" spans="1:5" x14ac:dyDescent="0.3">
      <c r="A519" t="s">
        <v>20</v>
      </c>
      <c r="B519">
        <v>3934</v>
      </c>
      <c r="D519" t="s">
        <v>20</v>
      </c>
      <c r="E519">
        <v>533</v>
      </c>
    </row>
    <row r="520" spans="1:5" x14ac:dyDescent="0.3">
      <c r="A520" t="s">
        <v>20</v>
      </c>
      <c r="B520">
        <v>80</v>
      </c>
      <c r="D520" t="s">
        <v>20</v>
      </c>
      <c r="E520">
        <v>2443</v>
      </c>
    </row>
    <row r="521" spans="1:5" x14ac:dyDescent="0.3">
      <c r="A521" t="s">
        <v>20</v>
      </c>
      <c r="B521">
        <v>462</v>
      </c>
      <c r="D521" t="s">
        <v>20</v>
      </c>
      <c r="E521">
        <v>89</v>
      </c>
    </row>
    <row r="522" spans="1:5" x14ac:dyDescent="0.3">
      <c r="A522" t="s">
        <v>20</v>
      </c>
      <c r="B522">
        <v>179</v>
      </c>
      <c r="D522" t="s">
        <v>20</v>
      </c>
      <c r="E522">
        <v>159</v>
      </c>
    </row>
    <row r="523" spans="1:5" x14ac:dyDescent="0.3">
      <c r="A523" t="s">
        <v>20</v>
      </c>
      <c r="B523">
        <v>1866</v>
      </c>
      <c r="D523" t="s">
        <v>20</v>
      </c>
      <c r="E523">
        <v>50</v>
      </c>
    </row>
    <row r="524" spans="1:5" x14ac:dyDescent="0.3">
      <c r="A524" t="s">
        <v>20</v>
      </c>
      <c r="B524">
        <v>156</v>
      </c>
      <c r="D524" t="s">
        <v>20</v>
      </c>
      <c r="E524">
        <v>186</v>
      </c>
    </row>
    <row r="525" spans="1:5" x14ac:dyDescent="0.3">
      <c r="A525" t="s">
        <v>20</v>
      </c>
      <c r="B525">
        <v>255</v>
      </c>
      <c r="D525" t="s">
        <v>20</v>
      </c>
      <c r="E525">
        <v>1071</v>
      </c>
    </row>
    <row r="526" spans="1:5" x14ac:dyDescent="0.3">
      <c r="A526" t="s">
        <v>20</v>
      </c>
      <c r="B526">
        <v>2261</v>
      </c>
      <c r="D526" t="s">
        <v>20</v>
      </c>
      <c r="E526">
        <v>117</v>
      </c>
    </row>
    <row r="527" spans="1:5" x14ac:dyDescent="0.3">
      <c r="A527" t="s">
        <v>20</v>
      </c>
      <c r="B527">
        <v>40</v>
      </c>
      <c r="D527" t="s">
        <v>20</v>
      </c>
      <c r="E527">
        <v>70</v>
      </c>
    </row>
    <row r="528" spans="1:5" x14ac:dyDescent="0.3">
      <c r="A528" t="s">
        <v>20</v>
      </c>
      <c r="B528">
        <v>2289</v>
      </c>
      <c r="D528" t="s">
        <v>20</v>
      </c>
      <c r="E528">
        <v>135</v>
      </c>
    </row>
    <row r="529" spans="1:5" x14ac:dyDescent="0.3">
      <c r="A529" t="s">
        <v>20</v>
      </c>
      <c r="B529">
        <v>65</v>
      </c>
      <c r="D529" t="s">
        <v>20</v>
      </c>
      <c r="E529">
        <v>768</v>
      </c>
    </row>
    <row r="530" spans="1:5" x14ac:dyDescent="0.3">
      <c r="A530" t="s">
        <v>20</v>
      </c>
      <c r="B530">
        <v>3777</v>
      </c>
      <c r="D530" t="s">
        <v>20</v>
      </c>
      <c r="E530">
        <v>199</v>
      </c>
    </row>
    <row r="531" spans="1:5" x14ac:dyDescent="0.3">
      <c r="A531" t="s">
        <v>20</v>
      </c>
      <c r="B531">
        <v>184</v>
      </c>
      <c r="D531" t="s">
        <v>20</v>
      </c>
      <c r="E531">
        <v>107</v>
      </c>
    </row>
    <row r="532" spans="1:5" x14ac:dyDescent="0.3">
      <c r="A532" t="s">
        <v>20</v>
      </c>
      <c r="B532">
        <v>85</v>
      </c>
      <c r="D532" t="s">
        <v>20</v>
      </c>
      <c r="E532">
        <v>195</v>
      </c>
    </row>
    <row r="533" spans="1:5" x14ac:dyDescent="0.3">
      <c r="A533" t="s">
        <v>20</v>
      </c>
      <c r="B533">
        <v>144</v>
      </c>
      <c r="D533" t="s">
        <v>20</v>
      </c>
      <c r="E533">
        <v>3376</v>
      </c>
    </row>
    <row r="534" spans="1:5" x14ac:dyDescent="0.3">
      <c r="A534" t="s">
        <v>20</v>
      </c>
      <c r="B534">
        <v>1902</v>
      </c>
      <c r="D534" t="s">
        <v>20</v>
      </c>
      <c r="E534">
        <v>41</v>
      </c>
    </row>
    <row r="535" spans="1:5" x14ac:dyDescent="0.3">
      <c r="A535" t="s">
        <v>20</v>
      </c>
      <c r="B535">
        <v>105</v>
      </c>
      <c r="D535" t="s">
        <v>20</v>
      </c>
      <c r="E535">
        <v>1821</v>
      </c>
    </row>
    <row r="536" spans="1:5" x14ac:dyDescent="0.3">
      <c r="A536" t="s">
        <v>20</v>
      </c>
      <c r="B536">
        <v>132</v>
      </c>
      <c r="D536" t="s">
        <v>20</v>
      </c>
      <c r="E536">
        <v>164</v>
      </c>
    </row>
    <row r="537" spans="1:5" x14ac:dyDescent="0.3">
      <c r="A537" t="s">
        <v>20</v>
      </c>
      <c r="B537">
        <v>96</v>
      </c>
      <c r="D537" t="s">
        <v>20</v>
      </c>
      <c r="E537">
        <v>157</v>
      </c>
    </row>
    <row r="538" spans="1:5" x14ac:dyDescent="0.3">
      <c r="A538" t="s">
        <v>20</v>
      </c>
      <c r="B538">
        <v>114</v>
      </c>
      <c r="D538" t="s">
        <v>20</v>
      </c>
      <c r="E538">
        <v>246</v>
      </c>
    </row>
    <row r="539" spans="1:5" x14ac:dyDescent="0.3">
      <c r="A539" t="s">
        <v>20</v>
      </c>
      <c r="B539">
        <v>203</v>
      </c>
      <c r="D539" t="s">
        <v>20</v>
      </c>
      <c r="E539">
        <v>1396</v>
      </c>
    </row>
    <row r="540" spans="1:5" x14ac:dyDescent="0.3">
      <c r="A540" t="s">
        <v>20</v>
      </c>
      <c r="B540">
        <v>1559</v>
      </c>
      <c r="D540" t="s">
        <v>20</v>
      </c>
      <c r="E540">
        <v>2506</v>
      </c>
    </row>
    <row r="541" spans="1:5" x14ac:dyDescent="0.3">
      <c r="A541" t="s">
        <v>20</v>
      </c>
      <c r="B541">
        <v>1548</v>
      </c>
      <c r="D541" t="s">
        <v>20</v>
      </c>
      <c r="E541">
        <v>244</v>
      </c>
    </row>
    <row r="542" spans="1:5" x14ac:dyDescent="0.3">
      <c r="A542" t="s">
        <v>20</v>
      </c>
      <c r="B542">
        <v>80</v>
      </c>
      <c r="D542" t="s">
        <v>20</v>
      </c>
      <c r="E542">
        <v>146</v>
      </c>
    </row>
    <row r="543" spans="1:5" x14ac:dyDescent="0.3">
      <c r="A543" t="s">
        <v>20</v>
      </c>
      <c r="B543">
        <v>131</v>
      </c>
      <c r="D543" t="s">
        <v>20</v>
      </c>
      <c r="E543">
        <v>1267</v>
      </c>
    </row>
    <row r="544" spans="1:5" x14ac:dyDescent="0.3">
      <c r="A544" t="s">
        <v>20</v>
      </c>
      <c r="B544">
        <v>112</v>
      </c>
      <c r="D544" t="s">
        <v>20</v>
      </c>
      <c r="E544">
        <v>1561</v>
      </c>
    </row>
    <row r="545" spans="1:5" x14ac:dyDescent="0.3">
      <c r="A545" t="s">
        <v>20</v>
      </c>
      <c r="B545">
        <v>155</v>
      </c>
      <c r="D545" t="s">
        <v>20</v>
      </c>
      <c r="E545">
        <v>48</v>
      </c>
    </row>
    <row r="546" spans="1:5" x14ac:dyDescent="0.3">
      <c r="A546" t="s">
        <v>20</v>
      </c>
      <c r="B546">
        <v>266</v>
      </c>
      <c r="D546" t="s">
        <v>20</v>
      </c>
      <c r="E546">
        <v>2739</v>
      </c>
    </row>
    <row r="547" spans="1:5" x14ac:dyDescent="0.3">
      <c r="A547" t="s">
        <v>20</v>
      </c>
      <c r="B547">
        <v>155</v>
      </c>
      <c r="D547" t="s">
        <v>20</v>
      </c>
      <c r="E547">
        <v>3537</v>
      </c>
    </row>
    <row r="548" spans="1:5" x14ac:dyDescent="0.3">
      <c r="A548" t="s">
        <v>20</v>
      </c>
      <c r="B548">
        <v>207</v>
      </c>
      <c r="D548" t="s">
        <v>20</v>
      </c>
      <c r="E548">
        <v>2107</v>
      </c>
    </row>
    <row r="549" spans="1:5" x14ac:dyDescent="0.3">
      <c r="A549" t="s">
        <v>20</v>
      </c>
      <c r="B549">
        <v>245</v>
      </c>
      <c r="D549" t="s">
        <v>20</v>
      </c>
      <c r="E549">
        <v>3318</v>
      </c>
    </row>
    <row r="550" spans="1:5" x14ac:dyDescent="0.3">
      <c r="A550" t="s">
        <v>20</v>
      </c>
      <c r="B550">
        <v>1573</v>
      </c>
      <c r="D550" t="s">
        <v>20</v>
      </c>
      <c r="E550">
        <v>340</v>
      </c>
    </row>
    <row r="551" spans="1:5" x14ac:dyDescent="0.3">
      <c r="A551" t="s">
        <v>20</v>
      </c>
      <c r="B551">
        <v>114</v>
      </c>
      <c r="D551" t="s">
        <v>20</v>
      </c>
      <c r="E551">
        <v>1442</v>
      </c>
    </row>
    <row r="552" spans="1:5" x14ac:dyDescent="0.3">
      <c r="A552" t="s">
        <v>20</v>
      </c>
      <c r="B552">
        <v>93</v>
      </c>
      <c r="D552" t="s">
        <v>20</v>
      </c>
      <c r="E552">
        <v>126</v>
      </c>
    </row>
    <row r="553" spans="1:5" x14ac:dyDescent="0.3">
      <c r="A553" t="s">
        <v>20</v>
      </c>
      <c r="B553">
        <v>1681</v>
      </c>
      <c r="D553" t="s">
        <v>20</v>
      </c>
      <c r="E553">
        <v>524</v>
      </c>
    </row>
    <row r="554" spans="1:5" x14ac:dyDescent="0.3">
      <c r="A554" t="s">
        <v>20</v>
      </c>
      <c r="B554">
        <v>32</v>
      </c>
      <c r="D554" t="s">
        <v>20</v>
      </c>
      <c r="E554">
        <v>1989</v>
      </c>
    </row>
    <row r="555" spans="1:5" x14ac:dyDescent="0.3">
      <c r="A555" t="s">
        <v>20</v>
      </c>
      <c r="B555">
        <v>135</v>
      </c>
      <c r="D555" t="s">
        <v>20</v>
      </c>
      <c r="E555">
        <v>157</v>
      </c>
    </row>
    <row r="556" spans="1:5" x14ac:dyDescent="0.3">
      <c r="A556" t="s">
        <v>20</v>
      </c>
      <c r="B556">
        <v>140</v>
      </c>
      <c r="D556" t="s">
        <v>20</v>
      </c>
      <c r="E556">
        <v>4498</v>
      </c>
    </row>
    <row r="557" spans="1:5" x14ac:dyDescent="0.3">
      <c r="A557" t="s">
        <v>20</v>
      </c>
      <c r="B557">
        <v>92</v>
      </c>
      <c r="D557" t="s">
        <v>20</v>
      </c>
      <c r="E557">
        <v>80</v>
      </c>
    </row>
    <row r="558" spans="1:5" x14ac:dyDescent="0.3">
      <c r="A558" t="s">
        <v>20</v>
      </c>
      <c r="B558">
        <v>1015</v>
      </c>
      <c r="D558" t="s">
        <v>20</v>
      </c>
      <c r="E558">
        <v>43</v>
      </c>
    </row>
    <row r="559" spans="1:5" x14ac:dyDescent="0.3">
      <c r="A559" t="s">
        <v>20</v>
      </c>
      <c r="B559">
        <v>323</v>
      </c>
      <c r="D559" t="s">
        <v>20</v>
      </c>
      <c r="E559">
        <v>2053</v>
      </c>
    </row>
    <row r="560" spans="1:5" x14ac:dyDescent="0.3">
      <c r="A560" t="s">
        <v>20</v>
      </c>
      <c r="B560">
        <v>2326</v>
      </c>
      <c r="D560" t="s">
        <v>20</v>
      </c>
      <c r="E560">
        <v>168</v>
      </c>
    </row>
    <row r="561" spans="1:5" x14ac:dyDescent="0.3">
      <c r="A561" t="s">
        <v>20</v>
      </c>
      <c r="B561">
        <v>381</v>
      </c>
      <c r="D561" t="s">
        <v>20</v>
      </c>
      <c r="E561">
        <v>4289</v>
      </c>
    </row>
    <row r="562" spans="1:5" x14ac:dyDescent="0.3">
      <c r="A562" t="s">
        <v>20</v>
      </c>
      <c r="B562">
        <v>480</v>
      </c>
      <c r="D562" t="s">
        <v>20</v>
      </c>
      <c r="E562">
        <v>165</v>
      </c>
    </row>
    <row r="563" spans="1:5" x14ac:dyDescent="0.3">
      <c r="A563" t="s">
        <v>20</v>
      </c>
      <c r="B563">
        <v>226</v>
      </c>
      <c r="D563" t="s">
        <v>20</v>
      </c>
      <c r="E563">
        <v>1815</v>
      </c>
    </row>
    <row r="564" spans="1:5" x14ac:dyDescent="0.3">
      <c r="A564" t="s">
        <v>20</v>
      </c>
      <c r="B564">
        <v>241</v>
      </c>
      <c r="D564" t="s">
        <v>20</v>
      </c>
      <c r="E564">
        <v>397</v>
      </c>
    </row>
    <row r="565" spans="1:5" x14ac:dyDescent="0.3">
      <c r="A565" t="s">
        <v>20</v>
      </c>
      <c r="B565">
        <v>132</v>
      </c>
      <c r="D565" t="s">
        <v>20</v>
      </c>
      <c r="E565">
        <v>1539</v>
      </c>
    </row>
    <row r="566" spans="1:5" x14ac:dyDescent="0.3">
      <c r="A566" t="s">
        <v>20</v>
      </c>
      <c r="B566">
        <v>2043</v>
      </c>
      <c r="D566" t="s">
        <v>20</v>
      </c>
      <c r="E566">
        <v>138</v>
      </c>
    </row>
    <row r="567" spans="1:5" hidden="1" x14ac:dyDescent="0.3">
      <c r="A567" t="s">
        <v>74</v>
      </c>
      <c r="B567">
        <v>135</v>
      </c>
      <c r="D567" t="s">
        <v>20</v>
      </c>
      <c r="E567">
        <v>3594</v>
      </c>
    </row>
    <row r="568" spans="1:5" hidden="1" x14ac:dyDescent="0.3">
      <c r="A568" t="s">
        <v>74</v>
      </c>
      <c r="B568">
        <v>1480</v>
      </c>
      <c r="D568" t="s">
        <v>20</v>
      </c>
      <c r="E568">
        <v>5880</v>
      </c>
    </row>
    <row r="569" spans="1:5" hidden="1" x14ac:dyDescent="0.3">
      <c r="A569" t="s">
        <v>74</v>
      </c>
      <c r="B569">
        <v>17</v>
      </c>
      <c r="D569" t="s">
        <v>20</v>
      </c>
      <c r="E569">
        <v>112</v>
      </c>
    </row>
    <row r="570" spans="1:5" hidden="1" x14ac:dyDescent="0.3">
      <c r="A570" t="s">
        <v>74</v>
      </c>
      <c r="B570">
        <v>610</v>
      </c>
      <c r="D570" t="s">
        <v>20</v>
      </c>
      <c r="E570">
        <v>943</v>
      </c>
    </row>
    <row r="571" spans="1:5" hidden="1" x14ac:dyDescent="0.3">
      <c r="A571" t="s">
        <v>74</v>
      </c>
      <c r="B571">
        <v>532</v>
      </c>
      <c r="D571" t="s">
        <v>20</v>
      </c>
      <c r="E571">
        <v>2468</v>
      </c>
    </row>
    <row r="572" spans="1:5" hidden="1" x14ac:dyDescent="0.3">
      <c r="A572" t="s">
        <v>74</v>
      </c>
      <c r="B572">
        <v>55</v>
      </c>
      <c r="D572" t="s">
        <v>20</v>
      </c>
      <c r="E572">
        <v>2551</v>
      </c>
    </row>
    <row r="573" spans="1:5" hidden="1" x14ac:dyDescent="0.3">
      <c r="A573" t="s">
        <v>74</v>
      </c>
      <c r="B573">
        <v>58</v>
      </c>
      <c r="D573" t="s">
        <v>20</v>
      </c>
      <c r="E573">
        <v>101</v>
      </c>
    </row>
    <row r="574" spans="1:5" hidden="1" x14ac:dyDescent="0.3">
      <c r="A574" t="s">
        <v>74</v>
      </c>
      <c r="B574">
        <v>51</v>
      </c>
      <c r="D574" t="s">
        <v>20</v>
      </c>
      <c r="E574">
        <v>92</v>
      </c>
    </row>
    <row r="575" spans="1:5" hidden="1" x14ac:dyDescent="0.3">
      <c r="A575" t="s">
        <v>74</v>
      </c>
      <c r="B575">
        <v>379</v>
      </c>
      <c r="D575" t="s">
        <v>20</v>
      </c>
      <c r="E575">
        <v>62</v>
      </c>
    </row>
    <row r="576" spans="1:5" hidden="1" x14ac:dyDescent="0.3">
      <c r="A576" t="s">
        <v>74</v>
      </c>
      <c r="B576">
        <v>441</v>
      </c>
      <c r="D576" t="s">
        <v>20</v>
      </c>
      <c r="E576">
        <v>149</v>
      </c>
    </row>
    <row r="577" spans="1:5" hidden="1" x14ac:dyDescent="0.3">
      <c r="A577" t="s">
        <v>74</v>
      </c>
      <c r="B577">
        <v>82</v>
      </c>
      <c r="D577" t="s">
        <v>20</v>
      </c>
      <c r="E577">
        <v>329</v>
      </c>
    </row>
    <row r="578" spans="1:5" hidden="1" x14ac:dyDescent="0.3">
      <c r="A578" t="s">
        <v>74</v>
      </c>
      <c r="B578">
        <v>57</v>
      </c>
      <c r="D578" t="s">
        <v>20</v>
      </c>
      <c r="E578">
        <v>97</v>
      </c>
    </row>
    <row r="579" spans="1:5" hidden="1" x14ac:dyDescent="0.3">
      <c r="A579" t="s">
        <v>74</v>
      </c>
      <c r="B579">
        <v>67</v>
      </c>
      <c r="D579" t="s">
        <v>20</v>
      </c>
      <c r="E579">
        <v>1784</v>
      </c>
    </row>
    <row r="580" spans="1:5" hidden="1" x14ac:dyDescent="0.3">
      <c r="A580" t="s">
        <v>74</v>
      </c>
      <c r="B580">
        <v>1890</v>
      </c>
      <c r="D580" t="s">
        <v>20</v>
      </c>
      <c r="E580">
        <v>1684</v>
      </c>
    </row>
    <row r="581" spans="1:5" hidden="1" x14ac:dyDescent="0.3">
      <c r="A581" t="s">
        <v>74</v>
      </c>
      <c r="B581">
        <v>184</v>
      </c>
      <c r="D581" t="s">
        <v>20</v>
      </c>
      <c r="E581">
        <v>250</v>
      </c>
    </row>
    <row r="582" spans="1:5" hidden="1" x14ac:dyDescent="0.3">
      <c r="A582" t="s">
        <v>74</v>
      </c>
      <c r="B582">
        <v>32</v>
      </c>
      <c r="D582" t="s">
        <v>20</v>
      </c>
      <c r="E582">
        <v>238</v>
      </c>
    </row>
    <row r="583" spans="1:5" hidden="1" x14ac:dyDescent="0.3">
      <c r="A583" t="s">
        <v>74</v>
      </c>
      <c r="B583">
        <v>75</v>
      </c>
      <c r="D583" t="s">
        <v>20</v>
      </c>
      <c r="E583">
        <v>53</v>
      </c>
    </row>
    <row r="584" spans="1:5" hidden="1" x14ac:dyDescent="0.3">
      <c r="A584" t="s">
        <v>74</v>
      </c>
      <c r="B584">
        <v>64</v>
      </c>
      <c r="D584" t="s">
        <v>20</v>
      </c>
      <c r="E584">
        <v>214</v>
      </c>
    </row>
    <row r="585" spans="1:5" hidden="1" x14ac:dyDescent="0.3">
      <c r="A585" t="s">
        <v>74</v>
      </c>
      <c r="B585">
        <v>1297</v>
      </c>
      <c r="D585" t="s">
        <v>20</v>
      </c>
      <c r="E585">
        <v>222</v>
      </c>
    </row>
    <row r="586" spans="1:5" hidden="1" x14ac:dyDescent="0.3">
      <c r="A586" t="s">
        <v>74</v>
      </c>
      <c r="B586">
        <v>145</v>
      </c>
      <c r="D586" t="s">
        <v>20</v>
      </c>
      <c r="E586">
        <v>1884</v>
      </c>
    </row>
    <row r="587" spans="1:5" hidden="1" x14ac:dyDescent="0.3">
      <c r="A587" t="s">
        <v>74</v>
      </c>
      <c r="B587">
        <v>2138</v>
      </c>
      <c r="D587" t="s">
        <v>20</v>
      </c>
      <c r="E587">
        <v>218</v>
      </c>
    </row>
    <row r="588" spans="1:5" hidden="1" x14ac:dyDescent="0.3">
      <c r="A588" t="s">
        <v>74</v>
      </c>
      <c r="B588">
        <v>10</v>
      </c>
      <c r="D588" t="s">
        <v>20</v>
      </c>
      <c r="E588">
        <v>6465</v>
      </c>
    </row>
    <row r="589" spans="1:5" hidden="1" x14ac:dyDescent="0.3">
      <c r="A589" t="s">
        <v>74</v>
      </c>
      <c r="B589">
        <v>90</v>
      </c>
      <c r="D589" t="s">
        <v>20</v>
      </c>
      <c r="E589">
        <v>59</v>
      </c>
    </row>
    <row r="590" spans="1:5" hidden="1" x14ac:dyDescent="0.3">
      <c r="A590" t="s">
        <v>74</v>
      </c>
      <c r="B590">
        <v>439</v>
      </c>
      <c r="D590" t="s">
        <v>20</v>
      </c>
      <c r="E590">
        <v>88</v>
      </c>
    </row>
    <row r="591" spans="1:5" hidden="1" x14ac:dyDescent="0.3">
      <c r="A591" t="s">
        <v>74</v>
      </c>
      <c r="B591">
        <v>595</v>
      </c>
      <c r="D591" t="s">
        <v>20</v>
      </c>
      <c r="E591">
        <v>1697</v>
      </c>
    </row>
    <row r="592" spans="1:5" hidden="1" x14ac:dyDescent="0.3">
      <c r="A592" t="s">
        <v>74</v>
      </c>
      <c r="B592">
        <v>35</v>
      </c>
      <c r="D592" t="s">
        <v>20</v>
      </c>
      <c r="E592">
        <v>92</v>
      </c>
    </row>
    <row r="593" spans="1:5" hidden="1" x14ac:dyDescent="0.3">
      <c r="A593" t="s">
        <v>74</v>
      </c>
      <c r="B593">
        <v>528</v>
      </c>
      <c r="D593" t="s">
        <v>20</v>
      </c>
      <c r="E593">
        <v>186</v>
      </c>
    </row>
    <row r="594" spans="1:5" hidden="1" x14ac:dyDescent="0.3">
      <c r="A594" t="s">
        <v>74</v>
      </c>
      <c r="B594">
        <v>1</v>
      </c>
      <c r="D594" t="s">
        <v>20</v>
      </c>
      <c r="E594">
        <v>138</v>
      </c>
    </row>
    <row r="595" spans="1:5" hidden="1" x14ac:dyDescent="0.3">
      <c r="A595" t="s">
        <v>74</v>
      </c>
      <c r="B595">
        <v>94</v>
      </c>
      <c r="D595" t="s">
        <v>20</v>
      </c>
      <c r="E595">
        <v>261</v>
      </c>
    </row>
    <row r="596" spans="1:5" hidden="1" x14ac:dyDescent="0.3">
      <c r="A596" t="s">
        <v>74</v>
      </c>
      <c r="B596">
        <v>37</v>
      </c>
      <c r="D596" t="s">
        <v>20</v>
      </c>
      <c r="E596">
        <v>107</v>
      </c>
    </row>
    <row r="597" spans="1:5" hidden="1" x14ac:dyDescent="0.3">
      <c r="A597" t="s">
        <v>74</v>
      </c>
      <c r="B597">
        <v>15</v>
      </c>
      <c r="D597" t="s">
        <v>20</v>
      </c>
      <c r="E597">
        <v>199</v>
      </c>
    </row>
    <row r="598" spans="1:5" hidden="1" x14ac:dyDescent="0.3">
      <c r="A598" t="s">
        <v>74</v>
      </c>
      <c r="B598">
        <v>87</v>
      </c>
      <c r="D598" t="s">
        <v>20</v>
      </c>
      <c r="E598">
        <v>5512</v>
      </c>
    </row>
    <row r="599" spans="1:5" hidden="1" x14ac:dyDescent="0.3">
      <c r="A599" t="s">
        <v>74</v>
      </c>
      <c r="B599">
        <v>1658</v>
      </c>
      <c r="D599" t="s">
        <v>20</v>
      </c>
      <c r="E599">
        <v>86</v>
      </c>
    </row>
    <row r="600" spans="1:5" hidden="1" x14ac:dyDescent="0.3">
      <c r="A600" t="s">
        <v>74</v>
      </c>
      <c r="B600">
        <v>723</v>
      </c>
      <c r="D600" t="s">
        <v>20</v>
      </c>
      <c r="E600">
        <v>2768</v>
      </c>
    </row>
    <row r="601" spans="1:5" hidden="1" x14ac:dyDescent="0.3">
      <c r="A601" t="s">
        <v>74</v>
      </c>
      <c r="B601">
        <v>390</v>
      </c>
      <c r="D601" t="s">
        <v>20</v>
      </c>
      <c r="E601">
        <v>48</v>
      </c>
    </row>
    <row r="602" spans="1:5" hidden="1" x14ac:dyDescent="0.3">
      <c r="A602" t="s">
        <v>74</v>
      </c>
      <c r="B602">
        <v>25</v>
      </c>
      <c r="D602" t="s">
        <v>20</v>
      </c>
      <c r="E602">
        <v>87</v>
      </c>
    </row>
    <row r="603" spans="1:5" hidden="1" x14ac:dyDescent="0.3">
      <c r="A603" t="s">
        <v>74</v>
      </c>
      <c r="B603">
        <v>1218</v>
      </c>
      <c r="D603" t="s">
        <v>20</v>
      </c>
      <c r="E603">
        <v>1894</v>
      </c>
    </row>
    <row r="604" spans="1:5" hidden="1" x14ac:dyDescent="0.3">
      <c r="A604" t="s">
        <v>74</v>
      </c>
      <c r="B604">
        <v>215</v>
      </c>
      <c r="D604" t="s">
        <v>20</v>
      </c>
      <c r="E604">
        <v>282</v>
      </c>
    </row>
    <row r="605" spans="1:5" hidden="1" x14ac:dyDescent="0.3">
      <c r="A605" t="s">
        <v>74</v>
      </c>
      <c r="B605">
        <v>38</v>
      </c>
      <c r="D605" t="s">
        <v>20</v>
      </c>
      <c r="E605">
        <v>116</v>
      </c>
    </row>
    <row r="606" spans="1:5" hidden="1" x14ac:dyDescent="0.3">
      <c r="A606" t="s">
        <v>74</v>
      </c>
      <c r="B606">
        <v>60</v>
      </c>
      <c r="D606" t="s">
        <v>20</v>
      </c>
      <c r="E606">
        <v>83</v>
      </c>
    </row>
    <row r="607" spans="1:5" hidden="1" x14ac:dyDescent="0.3">
      <c r="A607" t="s">
        <v>74</v>
      </c>
      <c r="B607">
        <v>524</v>
      </c>
      <c r="D607" t="s">
        <v>20</v>
      </c>
      <c r="E607">
        <v>91</v>
      </c>
    </row>
    <row r="608" spans="1:5" hidden="1" x14ac:dyDescent="0.3">
      <c r="A608" t="s">
        <v>74</v>
      </c>
      <c r="B608">
        <v>219</v>
      </c>
      <c r="D608" t="s">
        <v>20</v>
      </c>
      <c r="E608">
        <v>546</v>
      </c>
    </row>
    <row r="609" spans="1:5" hidden="1" x14ac:dyDescent="0.3">
      <c r="A609" t="s">
        <v>74</v>
      </c>
      <c r="B609">
        <v>29</v>
      </c>
      <c r="D609" t="s">
        <v>20</v>
      </c>
      <c r="E609">
        <v>393</v>
      </c>
    </row>
    <row r="610" spans="1:5" hidden="1" x14ac:dyDescent="0.3">
      <c r="A610" t="s">
        <v>74</v>
      </c>
      <c r="B610">
        <v>614</v>
      </c>
      <c r="D610" t="s">
        <v>20</v>
      </c>
      <c r="E610">
        <v>133</v>
      </c>
    </row>
    <row r="611" spans="1:5" hidden="1" x14ac:dyDescent="0.3">
      <c r="A611" t="s">
        <v>74</v>
      </c>
      <c r="B611">
        <v>114</v>
      </c>
      <c r="D611" t="s">
        <v>20</v>
      </c>
      <c r="E611">
        <v>254</v>
      </c>
    </row>
    <row r="612" spans="1:5" hidden="1" x14ac:dyDescent="0.3">
      <c r="A612" t="s">
        <v>74</v>
      </c>
      <c r="B612">
        <v>26</v>
      </c>
      <c r="D612" t="s">
        <v>20</v>
      </c>
      <c r="E612">
        <v>176</v>
      </c>
    </row>
    <row r="613" spans="1:5" hidden="1" x14ac:dyDescent="0.3">
      <c r="A613" t="s">
        <v>74</v>
      </c>
      <c r="B613">
        <v>56</v>
      </c>
      <c r="D613" t="s">
        <v>20</v>
      </c>
      <c r="E613">
        <v>337</v>
      </c>
    </row>
    <row r="614" spans="1:5" hidden="1" x14ac:dyDescent="0.3">
      <c r="A614" t="s">
        <v>74</v>
      </c>
      <c r="B614">
        <v>1113</v>
      </c>
      <c r="D614" t="s">
        <v>20</v>
      </c>
      <c r="E614">
        <v>107</v>
      </c>
    </row>
    <row r="615" spans="1:5" hidden="1" x14ac:dyDescent="0.3">
      <c r="A615" t="s">
        <v>74</v>
      </c>
      <c r="B615">
        <v>94</v>
      </c>
      <c r="D615" t="s">
        <v>20</v>
      </c>
      <c r="E615">
        <v>183</v>
      </c>
    </row>
    <row r="616" spans="1:5" hidden="1" x14ac:dyDescent="0.3">
      <c r="A616" t="s">
        <v>74</v>
      </c>
      <c r="B616">
        <v>898</v>
      </c>
      <c r="D616" t="s">
        <v>20</v>
      </c>
      <c r="E616">
        <v>72</v>
      </c>
    </row>
    <row r="617" spans="1:5" hidden="1" x14ac:dyDescent="0.3">
      <c r="A617" t="s">
        <v>74</v>
      </c>
      <c r="B617">
        <v>296</v>
      </c>
      <c r="D617" t="s">
        <v>20</v>
      </c>
      <c r="E617">
        <v>295</v>
      </c>
    </row>
    <row r="618" spans="1:5" hidden="1" x14ac:dyDescent="0.3">
      <c r="A618" t="s">
        <v>74</v>
      </c>
      <c r="B618">
        <v>976</v>
      </c>
      <c r="D618" t="s">
        <v>20</v>
      </c>
      <c r="E618">
        <v>142</v>
      </c>
    </row>
    <row r="619" spans="1:5" hidden="1" x14ac:dyDescent="0.3">
      <c r="A619" t="s">
        <v>74</v>
      </c>
      <c r="B619">
        <v>160</v>
      </c>
      <c r="D619" t="s">
        <v>20</v>
      </c>
      <c r="E619">
        <v>85</v>
      </c>
    </row>
    <row r="620" spans="1:5" hidden="1" x14ac:dyDescent="0.3">
      <c r="A620" t="s">
        <v>74</v>
      </c>
      <c r="B620">
        <v>2266</v>
      </c>
      <c r="D620" t="s">
        <v>20</v>
      </c>
      <c r="E620">
        <v>659</v>
      </c>
    </row>
    <row r="621" spans="1:5" hidden="1" x14ac:dyDescent="0.3">
      <c r="A621" t="s">
        <v>74</v>
      </c>
      <c r="B621">
        <v>75</v>
      </c>
      <c r="D621" t="s">
        <v>20</v>
      </c>
      <c r="E621">
        <v>121</v>
      </c>
    </row>
    <row r="622" spans="1:5" hidden="1" x14ac:dyDescent="0.3">
      <c r="A622" t="s">
        <v>74</v>
      </c>
      <c r="B622">
        <v>139</v>
      </c>
      <c r="D622" t="s">
        <v>20</v>
      </c>
      <c r="E622">
        <v>3742</v>
      </c>
    </row>
    <row r="623" spans="1:5" hidden="1" x14ac:dyDescent="0.3">
      <c r="A623" t="s">
        <v>74</v>
      </c>
      <c r="B623">
        <v>1122</v>
      </c>
      <c r="D623" t="s">
        <v>20</v>
      </c>
      <c r="E623">
        <v>223</v>
      </c>
    </row>
    <row r="624" spans="1:5" x14ac:dyDescent="0.3">
      <c r="A624" t="s">
        <v>14</v>
      </c>
      <c r="B624">
        <v>0</v>
      </c>
      <c r="D624" t="s">
        <v>20</v>
      </c>
      <c r="E624">
        <v>133</v>
      </c>
    </row>
    <row r="625" spans="1:5" x14ac:dyDescent="0.3">
      <c r="A625" t="s">
        <v>14</v>
      </c>
      <c r="B625">
        <v>24</v>
      </c>
      <c r="D625" t="s">
        <v>20</v>
      </c>
      <c r="E625">
        <v>5168</v>
      </c>
    </row>
    <row r="626" spans="1:5" x14ac:dyDescent="0.3">
      <c r="A626" t="s">
        <v>14</v>
      </c>
      <c r="B626">
        <v>53</v>
      </c>
      <c r="D626" t="s">
        <v>20</v>
      </c>
      <c r="E626">
        <v>307</v>
      </c>
    </row>
    <row r="627" spans="1:5" x14ac:dyDescent="0.3">
      <c r="A627" t="s">
        <v>14</v>
      </c>
      <c r="B627">
        <v>18</v>
      </c>
      <c r="D627" t="s">
        <v>20</v>
      </c>
      <c r="E627">
        <v>2441</v>
      </c>
    </row>
    <row r="628" spans="1:5" x14ac:dyDescent="0.3">
      <c r="A628" t="s">
        <v>14</v>
      </c>
      <c r="B628">
        <v>44</v>
      </c>
      <c r="D628" t="s">
        <v>20</v>
      </c>
      <c r="E628">
        <v>1385</v>
      </c>
    </row>
    <row r="629" spans="1:5" x14ac:dyDescent="0.3">
      <c r="A629" t="s">
        <v>14</v>
      </c>
      <c r="B629">
        <v>27</v>
      </c>
      <c r="D629" t="s">
        <v>20</v>
      </c>
      <c r="E629">
        <v>190</v>
      </c>
    </row>
    <row r="630" spans="1:5" x14ac:dyDescent="0.3">
      <c r="A630" t="s">
        <v>14</v>
      </c>
      <c r="B630">
        <v>55</v>
      </c>
      <c r="D630" t="s">
        <v>20</v>
      </c>
      <c r="E630">
        <v>470</v>
      </c>
    </row>
    <row r="631" spans="1:5" x14ac:dyDescent="0.3">
      <c r="A631" t="s">
        <v>14</v>
      </c>
      <c r="B631">
        <v>200</v>
      </c>
      <c r="D631" t="s">
        <v>20</v>
      </c>
      <c r="E631">
        <v>253</v>
      </c>
    </row>
    <row r="632" spans="1:5" x14ac:dyDescent="0.3">
      <c r="A632" t="s">
        <v>14</v>
      </c>
      <c r="B632">
        <v>452</v>
      </c>
      <c r="D632" t="s">
        <v>20</v>
      </c>
      <c r="E632">
        <v>1113</v>
      </c>
    </row>
    <row r="633" spans="1:5" x14ac:dyDescent="0.3">
      <c r="A633" t="s">
        <v>14</v>
      </c>
      <c r="B633">
        <v>674</v>
      </c>
      <c r="D633" t="s">
        <v>20</v>
      </c>
      <c r="E633">
        <v>2283</v>
      </c>
    </row>
    <row r="634" spans="1:5" x14ac:dyDescent="0.3">
      <c r="A634" t="s">
        <v>14</v>
      </c>
      <c r="B634">
        <v>558</v>
      </c>
      <c r="D634" t="s">
        <v>20</v>
      </c>
      <c r="E634">
        <v>1095</v>
      </c>
    </row>
    <row r="635" spans="1:5" x14ac:dyDescent="0.3">
      <c r="A635" t="s">
        <v>14</v>
      </c>
      <c r="B635">
        <v>15</v>
      </c>
      <c r="D635" t="s">
        <v>20</v>
      </c>
      <c r="E635">
        <v>1690</v>
      </c>
    </row>
    <row r="636" spans="1:5" x14ac:dyDescent="0.3">
      <c r="A636" t="s">
        <v>14</v>
      </c>
      <c r="B636">
        <v>2307</v>
      </c>
      <c r="D636" t="s">
        <v>20</v>
      </c>
      <c r="E636">
        <v>191</v>
      </c>
    </row>
    <row r="637" spans="1:5" x14ac:dyDescent="0.3">
      <c r="A637" t="s">
        <v>14</v>
      </c>
      <c r="B637">
        <v>88</v>
      </c>
      <c r="D637" t="s">
        <v>20</v>
      </c>
      <c r="E637">
        <v>2013</v>
      </c>
    </row>
    <row r="638" spans="1:5" x14ac:dyDescent="0.3">
      <c r="A638" t="s">
        <v>14</v>
      </c>
      <c r="B638">
        <v>48</v>
      </c>
      <c r="D638" t="s">
        <v>20</v>
      </c>
      <c r="E638">
        <v>1703</v>
      </c>
    </row>
    <row r="639" spans="1:5" x14ac:dyDescent="0.3">
      <c r="A639" t="s">
        <v>14</v>
      </c>
      <c r="B639">
        <v>1</v>
      </c>
      <c r="D639" t="s">
        <v>20</v>
      </c>
      <c r="E639">
        <v>80</v>
      </c>
    </row>
    <row r="640" spans="1:5" x14ac:dyDescent="0.3">
      <c r="A640" t="s">
        <v>14</v>
      </c>
      <c r="B640">
        <v>1467</v>
      </c>
      <c r="D640" t="s">
        <v>20</v>
      </c>
      <c r="E640">
        <v>41</v>
      </c>
    </row>
    <row r="641" spans="1:5" x14ac:dyDescent="0.3">
      <c r="A641" t="s">
        <v>14</v>
      </c>
      <c r="B641">
        <v>75</v>
      </c>
      <c r="D641" t="s">
        <v>20</v>
      </c>
      <c r="E641">
        <v>187</v>
      </c>
    </row>
    <row r="642" spans="1:5" x14ac:dyDescent="0.3">
      <c r="A642" t="s">
        <v>14</v>
      </c>
      <c r="B642">
        <v>120</v>
      </c>
      <c r="D642" t="s">
        <v>20</v>
      </c>
      <c r="E642">
        <v>2875</v>
      </c>
    </row>
    <row r="643" spans="1:5" x14ac:dyDescent="0.3">
      <c r="A643" t="s">
        <v>14</v>
      </c>
      <c r="B643">
        <v>2253</v>
      </c>
      <c r="D643" t="s">
        <v>20</v>
      </c>
      <c r="E643">
        <v>88</v>
      </c>
    </row>
    <row r="644" spans="1:5" x14ac:dyDescent="0.3">
      <c r="A644" t="s">
        <v>14</v>
      </c>
      <c r="B644">
        <v>5</v>
      </c>
      <c r="D644" t="s">
        <v>20</v>
      </c>
      <c r="E644">
        <v>191</v>
      </c>
    </row>
    <row r="645" spans="1:5" x14ac:dyDescent="0.3">
      <c r="A645" t="s">
        <v>14</v>
      </c>
      <c r="B645">
        <v>38</v>
      </c>
      <c r="D645" t="s">
        <v>20</v>
      </c>
      <c r="E645">
        <v>139</v>
      </c>
    </row>
    <row r="646" spans="1:5" x14ac:dyDescent="0.3">
      <c r="A646" t="s">
        <v>14</v>
      </c>
      <c r="B646">
        <v>12</v>
      </c>
      <c r="D646" t="s">
        <v>20</v>
      </c>
      <c r="E646">
        <v>186</v>
      </c>
    </row>
    <row r="647" spans="1:5" x14ac:dyDescent="0.3">
      <c r="A647" t="s">
        <v>14</v>
      </c>
      <c r="B647">
        <v>1684</v>
      </c>
      <c r="D647" t="s">
        <v>20</v>
      </c>
      <c r="E647">
        <v>112</v>
      </c>
    </row>
    <row r="648" spans="1:5" x14ac:dyDescent="0.3">
      <c r="A648" t="s">
        <v>14</v>
      </c>
      <c r="B648">
        <v>56</v>
      </c>
      <c r="D648" t="s">
        <v>20</v>
      </c>
      <c r="E648">
        <v>101</v>
      </c>
    </row>
    <row r="649" spans="1:5" x14ac:dyDescent="0.3">
      <c r="A649" t="s">
        <v>14</v>
      </c>
      <c r="B649">
        <v>838</v>
      </c>
      <c r="D649" t="s">
        <v>20</v>
      </c>
      <c r="E649">
        <v>206</v>
      </c>
    </row>
    <row r="650" spans="1:5" x14ac:dyDescent="0.3">
      <c r="A650" t="s">
        <v>14</v>
      </c>
      <c r="B650">
        <v>1000</v>
      </c>
      <c r="D650" t="s">
        <v>20</v>
      </c>
      <c r="E650">
        <v>154</v>
      </c>
    </row>
    <row r="651" spans="1:5" x14ac:dyDescent="0.3">
      <c r="A651" t="s">
        <v>14</v>
      </c>
      <c r="B651">
        <v>1482</v>
      </c>
      <c r="D651" t="s">
        <v>20</v>
      </c>
      <c r="E651">
        <v>5966</v>
      </c>
    </row>
    <row r="652" spans="1:5" x14ac:dyDescent="0.3">
      <c r="A652" t="s">
        <v>14</v>
      </c>
      <c r="B652">
        <v>106</v>
      </c>
      <c r="D652" t="s">
        <v>20</v>
      </c>
      <c r="E652">
        <v>169</v>
      </c>
    </row>
    <row r="653" spans="1:5" x14ac:dyDescent="0.3">
      <c r="A653" t="s">
        <v>14</v>
      </c>
      <c r="B653">
        <v>679</v>
      </c>
      <c r="D653" t="s">
        <v>20</v>
      </c>
      <c r="E653">
        <v>2106</v>
      </c>
    </row>
    <row r="654" spans="1:5" x14ac:dyDescent="0.3">
      <c r="A654" t="s">
        <v>14</v>
      </c>
      <c r="B654">
        <v>1220</v>
      </c>
      <c r="D654" t="s">
        <v>20</v>
      </c>
      <c r="E654">
        <v>131</v>
      </c>
    </row>
    <row r="655" spans="1:5" x14ac:dyDescent="0.3">
      <c r="A655" t="s">
        <v>14</v>
      </c>
      <c r="B655">
        <v>1</v>
      </c>
      <c r="D655" t="s">
        <v>20</v>
      </c>
      <c r="E655">
        <v>84</v>
      </c>
    </row>
    <row r="656" spans="1:5" x14ac:dyDescent="0.3">
      <c r="A656" t="s">
        <v>14</v>
      </c>
      <c r="B656">
        <v>37</v>
      </c>
      <c r="D656" t="s">
        <v>20</v>
      </c>
      <c r="E656">
        <v>155</v>
      </c>
    </row>
    <row r="657" spans="1:5" x14ac:dyDescent="0.3">
      <c r="A657" t="s">
        <v>14</v>
      </c>
      <c r="B657">
        <v>60</v>
      </c>
      <c r="D657" t="s">
        <v>20</v>
      </c>
      <c r="E657">
        <v>189</v>
      </c>
    </row>
    <row r="658" spans="1:5" x14ac:dyDescent="0.3">
      <c r="A658" t="s">
        <v>14</v>
      </c>
      <c r="B658">
        <v>296</v>
      </c>
      <c r="D658" t="s">
        <v>20</v>
      </c>
      <c r="E658">
        <v>4799</v>
      </c>
    </row>
    <row r="659" spans="1:5" x14ac:dyDescent="0.3">
      <c r="A659" t="s">
        <v>14</v>
      </c>
      <c r="B659">
        <v>3304</v>
      </c>
      <c r="D659" t="s">
        <v>20</v>
      </c>
      <c r="E659">
        <v>1137</v>
      </c>
    </row>
    <row r="660" spans="1:5" x14ac:dyDescent="0.3">
      <c r="A660" t="s">
        <v>14</v>
      </c>
      <c r="B660">
        <v>73</v>
      </c>
      <c r="D660" t="s">
        <v>20</v>
      </c>
      <c r="E660">
        <v>1152</v>
      </c>
    </row>
    <row r="661" spans="1:5" x14ac:dyDescent="0.3">
      <c r="A661" t="s">
        <v>14</v>
      </c>
      <c r="B661">
        <v>3387</v>
      </c>
      <c r="D661" t="s">
        <v>20</v>
      </c>
      <c r="E661">
        <v>50</v>
      </c>
    </row>
    <row r="662" spans="1:5" x14ac:dyDescent="0.3">
      <c r="A662" t="s">
        <v>14</v>
      </c>
      <c r="B662">
        <v>662</v>
      </c>
      <c r="D662" t="s">
        <v>20</v>
      </c>
      <c r="E662">
        <v>3059</v>
      </c>
    </row>
    <row r="663" spans="1:5" x14ac:dyDescent="0.3">
      <c r="A663" t="s">
        <v>14</v>
      </c>
      <c r="B663">
        <v>774</v>
      </c>
      <c r="D663" t="s">
        <v>20</v>
      </c>
      <c r="E663">
        <v>34</v>
      </c>
    </row>
    <row r="664" spans="1:5" x14ac:dyDescent="0.3">
      <c r="A664" t="s">
        <v>14</v>
      </c>
      <c r="B664">
        <v>672</v>
      </c>
      <c r="D664" t="s">
        <v>20</v>
      </c>
      <c r="E664">
        <v>220</v>
      </c>
    </row>
    <row r="665" spans="1:5" x14ac:dyDescent="0.3">
      <c r="A665" t="s">
        <v>14</v>
      </c>
      <c r="B665">
        <v>940</v>
      </c>
      <c r="D665" t="s">
        <v>20</v>
      </c>
      <c r="E665">
        <v>1604</v>
      </c>
    </row>
    <row r="666" spans="1:5" x14ac:dyDescent="0.3">
      <c r="A666" t="s">
        <v>14</v>
      </c>
      <c r="B666">
        <v>117</v>
      </c>
      <c r="D666" t="s">
        <v>20</v>
      </c>
      <c r="E666">
        <v>454</v>
      </c>
    </row>
    <row r="667" spans="1:5" x14ac:dyDescent="0.3">
      <c r="A667" t="s">
        <v>14</v>
      </c>
      <c r="B667">
        <v>115</v>
      </c>
      <c r="D667" t="s">
        <v>20</v>
      </c>
      <c r="E667">
        <v>123</v>
      </c>
    </row>
    <row r="668" spans="1:5" x14ac:dyDescent="0.3">
      <c r="A668" t="s">
        <v>14</v>
      </c>
      <c r="B668">
        <v>326</v>
      </c>
      <c r="D668" t="s">
        <v>20</v>
      </c>
      <c r="E668">
        <v>299</v>
      </c>
    </row>
    <row r="669" spans="1:5" x14ac:dyDescent="0.3">
      <c r="A669" t="s">
        <v>14</v>
      </c>
      <c r="B669">
        <v>1</v>
      </c>
      <c r="D669" t="s">
        <v>20</v>
      </c>
      <c r="E669">
        <v>2237</v>
      </c>
    </row>
    <row r="670" spans="1:5" x14ac:dyDescent="0.3">
      <c r="A670" t="s">
        <v>14</v>
      </c>
      <c r="B670">
        <v>1467</v>
      </c>
      <c r="D670" t="s">
        <v>20</v>
      </c>
      <c r="E670">
        <v>645</v>
      </c>
    </row>
    <row r="671" spans="1:5" x14ac:dyDescent="0.3">
      <c r="A671" t="s">
        <v>14</v>
      </c>
      <c r="B671">
        <v>5681</v>
      </c>
      <c r="D671" t="s">
        <v>20</v>
      </c>
      <c r="E671">
        <v>484</v>
      </c>
    </row>
    <row r="672" spans="1:5" x14ac:dyDescent="0.3">
      <c r="A672" t="s">
        <v>14</v>
      </c>
      <c r="B672">
        <v>1059</v>
      </c>
      <c r="D672" t="s">
        <v>20</v>
      </c>
      <c r="E672">
        <v>154</v>
      </c>
    </row>
    <row r="673" spans="1:5" x14ac:dyDescent="0.3">
      <c r="A673" t="s">
        <v>14</v>
      </c>
      <c r="B673">
        <v>1194</v>
      </c>
      <c r="D673" t="s">
        <v>20</v>
      </c>
      <c r="E673">
        <v>82</v>
      </c>
    </row>
    <row r="674" spans="1:5" x14ac:dyDescent="0.3">
      <c r="A674" t="s">
        <v>14</v>
      </c>
      <c r="B674">
        <v>30</v>
      </c>
      <c r="D674" t="s">
        <v>20</v>
      </c>
      <c r="E674">
        <v>134</v>
      </c>
    </row>
    <row r="675" spans="1:5" x14ac:dyDescent="0.3">
      <c r="A675" t="s">
        <v>14</v>
      </c>
      <c r="B675">
        <v>75</v>
      </c>
      <c r="D675" t="s">
        <v>20</v>
      </c>
      <c r="E675">
        <v>5203</v>
      </c>
    </row>
    <row r="676" spans="1:5" x14ac:dyDescent="0.3">
      <c r="A676" t="s">
        <v>14</v>
      </c>
      <c r="B676">
        <v>955</v>
      </c>
      <c r="D676" t="s">
        <v>20</v>
      </c>
      <c r="E676">
        <v>94</v>
      </c>
    </row>
    <row r="677" spans="1:5" x14ac:dyDescent="0.3">
      <c r="A677" t="s">
        <v>14</v>
      </c>
      <c r="B677">
        <v>67</v>
      </c>
      <c r="D677" t="s">
        <v>20</v>
      </c>
      <c r="E677">
        <v>205</v>
      </c>
    </row>
    <row r="678" spans="1:5" x14ac:dyDescent="0.3">
      <c r="A678" t="s">
        <v>14</v>
      </c>
      <c r="B678">
        <v>5</v>
      </c>
      <c r="D678" t="s">
        <v>20</v>
      </c>
      <c r="E678">
        <v>92</v>
      </c>
    </row>
    <row r="679" spans="1:5" x14ac:dyDescent="0.3">
      <c r="A679" t="s">
        <v>14</v>
      </c>
      <c r="B679">
        <v>26</v>
      </c>
      <c r="D679" t="s">
        <v>20</v>
      </c>
      <c r="E679">
        <v>219</v>
      </c>
    </row>
    <row r="680" spans="1:5" x14ac:dyDescent="0.3">
      <c r="A680" t="s">
        <v>14</v>
      </c>
      <c r="B680">
        <v>1130</v>
      </c>
      <c r="D680" t="s">
        <v>20</v>
      </c>
      <c r="E680">
        <v>2526</v>
      </c>
    </row>
    <row r="681" spans="1:5" x14ac:dyDescent="0.3">
      <c r="A681" t="s">
        <v>14</v>
      </c>
      <c r="B681">
        <v>782</v>
      </c>
      <c r="D681" t="s">
        <v>20</v>
      </c>
      <c r="E681">
        <v>94</v>
      </c>
    </row>
    <row r="682" spans="1:5" x14ac:dyDescent="0.3">
      <c r="A682" t="s">
        <v>14</v>
      </c>
      <c r="B682">
        <v>210</v>
      </c>
      <c r="D682" t="s">
        <v>20</v>
      </c>
      <c r="E682">
        <v>1713</v>
      </c>
    </row>
    <row r="683" spans="1:5" x14ac:dyDescent="0.3">
      <c r="A683" t="s">
        <v>14</v>
      </c>
      <c r="B683">
        <v>136</v>
      </c>
      <c r="D683" t="s">
        <v>20</v>
      </c>
      <c r="E683">
        <v>249</v>
      </c>
    </row>
    <row r="684" spans="1:5" x14ac:dyDescent="0.3">
      <c r="A684" t="s">
        <v>14</v>
      </c>
      <c r="B684">
        <v>86</v>
      </c>
      <c r="D684" t="s">
        <v>20</v>
      </c>
      <c r="E684">
        <v>192</v>
      </c>
    </row>
    <row r="685" spans="1:5" x14ac:dyDescent="0.3">
      <c r="A685" t="s">
        <v>14</v>
      </c>
      <c r="B685">
        <v>19</v>
      </c>
      <c r="D685" t="s">
        <v>20</v>
      </c>
      <c r="E685">
        <v>247</v>
      </c>
    </row>
    <row r="686" spans="1:5" x14ac:dyDescent="0.3">
      <c r="A686" t="s">
        <v>14</v>
      </c>
      <c r="B686">
        <v>886</v>
      </c>
      <c r="D686" t="s">
        <v>20</v>
      </c>
      <c r="E686">
        <v>2293</v>
      </c>
    </row>
    <row r="687" spans="1:5" x14ac:dyDescent="0.3">
      <c r="A687" t="s">
        <v>14</v>
      </c>
      <c r="B687">
        <v>35</v>
      </c>
      <c r="D687" t="s">
        <v>20</v>
      </c>
      <c r="E687">
        <v>3131</v>
      </c>
    </row>
    <row r="688" spans="1:5" x14ac:dyDescent="0.3">
      <c r="A688" t="s">
        <v>14</v>
      </c>
      <c r="B688">
        <v>24</v>
      </c>
      <c r="D688" t="s">
        <v>20</v>
      </c>
      <c r="E688">
        <v>143</v>
      </c>
    </row>
    <row r="689" spans="1:5" x14ac:dyDescent="0.3">
      <c r="A689" t="s">
        <v>14</v>
      </c>
      <c r="B689">
        <v>86</v>
      </c>
      <c r="D689" t="s">
        <v>20</v>
      </c>
      <c r="E689">
        <v>296</v>
      </c>
    </row>
    <row r="690" spans="1:5" x14ac:dyDescent="0.3">
      <c r="A690" t="s">
        <v>14</v>
      </c>
      <c r="B690">
        <v>243</v>
      </c>
      <c r="D690" t="s">
        <v>20</v>
      </c>
      <c r="E690">
        <v>170</v>
      </c>
    </row>
    <row r="691" spans="1:5" x14ac:dyDescent="0.3">
      <c r="A691" t="s">
        <v>14</v>
      </c>
      <c r="B691">
        <v>65</v>
      </c>
      <c r="D691" t="s">
        <v>20</v>
      </c>
      <c r="E691">
        <v>86</v>
      </c>
    </row>
    <row r="692" spans="1:5" x14ac:dyDescent="0.3">
      <c r="A692" t="s">
        <v>14</v>
      </c>
      <c r="B692">
        <v>100</v>
      </c>
      <c r="D692" t="s">
        <v>20</v>
      </c>
      <c r="E692">
        <v>6286</v>
      </c>
    </row>
    <row r="693" spans="1:5" x14ac:dyDescent="0.3">
      <c r="A693" t="s">
        <v>14</v>
      </c>
      <c r="B693">
        <v>168</v>
      </c>
      <c r="D693" t="s">
        <v>20</v>
      </c>
      <c r="E693">
        <v>3727</v>
      </c>
    </row>
    <row r="694" spans="1:5" x14ac:dyDescent="0.3">
      <c r="A694" t="s">
        <v>14</v>
      </c>
      <c r="B694">
        <v>13</v>
      </c>
      <c r="D694" t="s">
        <v>20</v>
      </c>
      <c r="E694">
        <v>1605</v>
      </c>
    </row>
    <row r="695" spans="1:5" x14ac:dyDescent="0.3">
      <c r="A695" t="s">
        <v>14</v>
      </c>
      <c r="B695">
        <v>1</v>
      </c>
      <c r="D695" t="s">
        <v>20</v>
      </c>
      <c r="E695">
        <v>2120</v>
      </c>
    </row>
    <row r="696" spans="1:5" x14ac:dyDescent="0.3">
      <c r="A696" t="s">
        <v>14</v>
      </c>
      <c r="B696">
        <v>40</v>
      </c>
      <c r="D696" t="s">
        <v>20</v>
      </c>
      <c r="E696">
        <v>50</v>
      </c>
    </row>
    <row r="697" spans="1:5" x14ac:dyDescent="0.3">
      <c r="A697" t="s">
        <v>14</v>
      </c>
      <c r="B697">
        <v>226</v>
      </c>
      <c r="D697" t="s">
        <v>20</v>
      </c>
      <c r="E697">
        <v>2080</v>
      </c>
    </row>
    <row r="698" spans="1:5" x14ac:dyDescent="0.3">
      <c r="A698" t="s">
        <v>14</v>
      </c>
      <c r="B698">
        <v>1625</v>
      </c>
      <c r="D698" t="s">
        <v>20</v>
      </c>
      <c r="E698">
        <v>2105</v>
      </c>
    </row>
    <row r="699" spans="1:5" x14ac:dyDescent="0.3">
      <c r="A699" t="s">
        <v>14</v>
      </c>
      <c r="B699">
        <v>143</v>
      </c>
      <c r="D699" t="s">
        <v>20</v>
      </c>
      <c r="E699">
        <v>2436</v>
      </c>
    </row>
    <row r="700" spans="1:5" x14ac:dyDescent="0.3">
      <c r="A700" t="s">
        <v>14</v>
      </c>
      <c r="B700">
        <v>934</v>
      </c>
      <c r="D700" t="s">
        <v>20</v>
      </c>
      <c r="E700">
        <v>80</v>
      </c>
    </row>
    <row r="701" spans="1:5" x14ac:dyDescent="0.3">
      <c r="A701" t="s">
        <v>14</v>
      </c>
      <c r="B701">
        <v>17</v>
      </c>
      <c r="D701" t="s">
        <v>20</v>
      </c>
      <c r="E701">
        <v>42</v>
      </c>
    </row>
    <row r="702" spans="1:5" x14ac:dyDescent="0.3">
      <c r="A702" t="s">
        <v>14</v>
      </c>
      <c r="B702">
        <v>2179</v>
      </c>
      <c r="D702" t="s">
        <v>20</v>
      </c>
      <c r="E702">
        <v>139</v>
      </c>
    </row>
    <row r="703" spans="1:5" x14ac:dyDescent="0.3">
      <c r="A703" t="s">
        <v>14</v>
      </c>
      <c r="B703">
        <v>931</v>
      </c>
      <c r="D703" t="s">
        <v>20</v>
      </c>
      <c r="E703">
        <v>159</v>
      </c>
    </row>
    <row r="704" spans="1:5" x14ac:dyDescent="0.3">
      <c r="A704" t="s">
        <v>14</v>
      </c>
      <c r="B704">
        <v>92</v>
      </c>
      <c r="D704" t="s">
        <v>20</v>
      </c>
      <c r="E704">
        <v>381</v>
      </c>
    </row>
    <row r="705" spans="1:5" x14ac:dyDescent="0.3">
      <c r="A705" t="s">
        <v>14</v>
      </c>
      <c r="B705">
        <v>57</v>
      </c>
      <c r="D705" t="s">
        <v>20</v>
      </c>
      <c r="E705">
        <v>194</v>
      </c>
    </row>
    <row r="706" spans="1:5" x14ac:dyDescent="0.3">
      <c r="A706" t="s">
        <v>14</v>
      </c>
      <c r="B706">
        <v>41</v>
      </c>
      <c r="D706" t="s">
        <v>20</v>
      </c>
      <c r="E706">
        <v>106</v>
      </c>
    </row>
    <row r="707" spans="1:5" x14ac:dyDescent="0.3">
      <c r="A707" t="s">
        <v>14</v>
      </c>
      <c r="B707">
        <v>1</v>
      </c>
      <c r="D707" t="s">
        <v>20</v>
      </c>
      <c r="E707">
        <v>142</v>
      </c>
    </row>
    <row r="708" spans="1:5" x14ac:dyDescent="0.3">
      <c r="A708" t="s">
        <v>14</v>
      </c>
      <c r="B708">
        <v>101</v>
      </c>
      <c r="D708" t="s">
        <v>20</v>
      </c>
      <c r="E708">
        <v>211</v>
      </c>
    </row>
    <row r="709" spans="1:5" x14ac:dyDescent="0.3">
      <c r="A709" t="s">
        <v>14</v>
      </c>
      <c r="B709">
        <v>1335</v>
      </c>
      <c r="D709" t="s">
        <v>20</v>
      </c>
      <c r="E709">
        <v>2756</v>
      </c>
    </row>
    <row r="710" spans="1:5" x14ac:dyDescent="0.3">
      <c r="A710" t="s">
        <v>14</v>
      </c>
      <c r="B710">
        <v>15</v>
      </c>
      <c r="D710" t="s">
        <v>20</v>
      </c>
      <c r="E710">
        <v>173</v>
      </c>
    </row>
    <row r="711" spans="1:5" x14ac:dyDescent="0.3">
      <c r="A711" t="s">
        <v>14</v>
      </c>
      <c r="B711">
        <v>454</v>
      </c>
      <c r="D711" t="s">
        <v>20</v>
      </c>
      <c r="E711">
        <v>87</v>
      </c>
    </row>
    <row r="712" spans="1:5" x14ac:dyDescent="0.3">
      <c r="A712" t="s">
        <v>14</v>
      </c>
      <c r="B712">
        <v>3182</v>
      </c>
      <c r="D712" t="s">
        <v>20</v>
      </c>
      <c r="E712">
        <v>1572</v>
      </c>
    </row>
    <row r="713" spans="1:5" x14ac:dyDescent="0.3">
      <c r="A713" t="s">
        <v>14</v>
      </c>
      <c r="B713">
        <v>15</v>
      </c>
      <c r="D713" t="s">
        <v>20</v>
      </c>
      <c r="E713">
        <v>2346</v>
      </c>
    </row>
    <row r="714" spans="1:5" x14ac:dyDescent="0.3">
      <c r="A714" t="s">
        <v>14</v>
      </c>
      <c r="B714">
        <v>133</v>
      </c>
      <c r="D714" t="s">
        <v>20</v>
      </c>
      <c r="E714">
        <v>115</v>
      </c>
    </row>
    <row r="715" spans="1:5" x14ac:dyDescent="0.3">
      <c r="A715" t="s">
        <v>14</v>
      </c>
      <c r="B715">
        <v>2062</v>
      </c>
      <c r="D715" t="s">
        <v>20</v>
      </c>
      <c r="E715">
        <v>85</v>
      </c>
    </row>
    <row r="716" spans="1:5" x14ac:dyDescent="0.3">
      <c r="A716" t="s">
        <v>14</v>
      </c>
      <c r="B716">
        <v>29</v>
      </c>
      <c r="D716" t="s">
        <v>20</v>
      </c>
      <c r="E716">
        <v>144</v>
      </c>
    </row>
    <row r="717" spans="1:5" x14ac:dyDescent="0.3">
      <c r="A717" t="s">
        <v>14</v>
      </c>
      <c r="B717">
        <v>132</v>
      </c>
      <c r="D717" t="s">
        <v>20</v>
      </c>
      <c r="E717">
        <v>2443</v>
      </c>
    </row>
    <row r="718" spans="1:5" x14ac:dyDescent="0.3">
      <c r="A718" t="s">
        <v>14</v>
      </c>
      <c r="B718">
        <v>137</v>
      </c>
      <c r="D718" t="s">
        <v>20</v>
      </c>
      <c r="E718">
        <v>64</v>
      </c>
    </row>
    <row r="719" spans="1:5" x14ac:dyDescent="0.3">
      <c r="A719" t="s">
        <v>14</v>
      </c>
      <c r="B719">
        <v>908</v>
      </c>
      <c r="D719" t="s">
        <v>20</v>
      </c>
      <c r="E719">
        <v>268</v>
      </c>
    </row>
    <row r="720" spans="1:5" x14ac:dyDescent="0.3">
      <c r="A720" t="s">
        <v>14</v>
      </c>
      <c r="B720">
        <v>10</v>
      </c>
      <c r="D720" t="s">
        <v>20</v>
      </c>
      <c r="E720">
        <v>195</v>
      </c>
    </row>
    <row r="721" spans="1:5" x14ac:dyDescent="0.3">
      <c r="A721" t="s">
        <v>14</v>
      </c>
      <c r="B721">
        <v>1910</v>
      </c>
      <c r="D721" t="s">
        <v>20</v>
      </c>
      <c r="E721">
        <v>186</v>
      </c>
    </row>
    <row r="722" spans="1:5" x14ac:dyDescent="0.3">
      <c r="A722" t="s">
        <v>14</v>
      </c>
      <c r="B722">
        <v>38</v>
      </c>
      <c r="D722" t="s">
        <v>20</v>
      </c>
      <c r="E722">
        <v>460</v>
      </c>
    </row>
    <row r="723" spans="1:5" x14ac:dyDescent="0.3">
      <c r="A723" t="s">
        <v>14</v>
      </c>
      <c r="B723">
        <v>104</v>
      </c>
      <c r="D723" t="s">
        <v>20</v>
      </c>
      <c r="E723">
        <v>2528</v>
      </c>
    </row>
    <row r="724" spans="1:5" x14ac:dyDescent="0.3">
      <c r="A724" t="s">
        <v>14</v>
      </c>
      <c r="B724">
        <v>49</v>
      </c>
      <c r="D724" t="s">
        <v>20</v>
      </c>
      <c r="E724">
        <v>3657</v>
      </c>
    </row>
    <row r="725" spans="1:5" x14ac:dyDescent="0.3">
      <c r="A725" t="s">
        <v>14</v>
      </c>
      <c r="B725">
        <v>1</v>
      </c>
      <c r="D725" t="s">
        <v>20</v>
      </c>
      <c r="E725">
        <v>131</v>
      </c>
    </row>
    <row r="726" spans="1:5" x14ac:dyDescent="0.3">
      <c r="A726" t="s">
        <v>14</v>
      </c>
      <c r="B726">
        <v>245</v>
      </c>
      <c r="D726" t="s">
        <v>20</v>
      </c>
      <c r="E726">
        <v>239</v>
      </c>
    </row>
    <row r="727" spans="1:5" x14ac:dyDescent="0.3">
      <c r="A727" t="s">
        <v>14</v>
      </c>
      <c r="B727">
        <v>32</v>
      </c>
      <c r="D727" t="s">
        <v>20</v>
      </c>
      <c r="E727">
        <v>78</v>
      </c>
    </row>
    <row r="728" spans="1:5" x14ac:dyDescent="0.3">
      <c r="A728" t="s">
        <v>14</v>
      </c>
      <c r="B728">
        <v>7</v>
      </c>
      <c r="D728" t="s">
        <v>20</v>
      </c>
      <c r="E728">
        <v>1773</v>
      </c>
    </row>
    <row r="729" spans="1:5" x14ac:dyDescent="0.3">
      <c r="A729" t="s">
        <v>14</v>
      </c>
      <c r="B729">
        <v>803</v>
      </c>
      <c r="D729" t="s">
        <v>20</v>
      </c>
      <c r="E729">
        <v>32</v>
      </c>
    </row>
    <row r="730" spans="1:5" x14ac:dyDescent="0.3">
      <c r="A730" t="s">
        <v>14</v>
      </c>
      <c r="B730">
        <v>16</v>
      </c>
      <c r="D730" t="s">
        <v>20</v>
      </c>
      <c r="E730">
        <v>369</v>
      </c>
    </row>
    <row r="731" spans="1:5" x14ac:dyDescent="0.3">
      <c r="A731" t="s">
        <v>14</v>
      </c>
      <c r="B731">
        <v>31</v>
      </c>
      <c r="D731" t="s">
        <v>20</v>
      </c>
      <c r="E731">
        <v>89</v>
      </c>
    </row>
    <row r="732" spans="1:5" x14ac:dyDescent="0.3">
      <c r="A732" t="s">
        <v>14</v>
      </c>
      <c r="B732">
        <v>108</v>
      </c>
      <c r="D732" t="s">
        <v>20</v>
      </c>
      <c r="E732">
        <v>147</v>
      </c>
    </row>
    <row r="733" spans="1:5" x14ac:dyDescent="0.3">
      <c r="A733" t="s">
        <v>14</v>
      </c>
      <c r="B733">
        <v>30</v>
      </c>
      <c r="D733" t="s">
        <v>20</v>
      </c>
      <c r="E733">
        <v>126</v>
      </c>
    </row>
    <row r="734" spans="1:5" x14ac:dyDescent="0.3">
      <c r="A734" t="s">
        <v>14</v>
      </c>
      <c r="B734">
        <v>17</v>
      </c>
      <c r="D734" t="s">
        <v>20</v>
      </c>
      <c r="E734">
        <v>2218</v>
      </c>
    </row>
    <row r="735" spans="1:5" x14ac:dyDescent="0.3">
      <c r="A735" t="s">
        <v>14</v>
      </c>
      <c r="B735">
        <v>80</v>
      </c>
      <c r="D735" t="s">
        <v>20</v>
      </c>
      <c r="E735">
        <v>202</v>
      </c>
    </row>
    <row r="736" spans="1:5" x14ac:dyDescent="0.3">
      <c r="A736" t="s">
        <v>14</v>
      </c>
      <c r="B736">
        <v>2468</v>
      </c>
      <c r="D736" t="s">
        <v>20</v>
      </c>
      <c r="E736">
        <v>140</v>
      </c>
    </row>
    <row r="737" spans="1:5" x14ac:dyDescent="0.3">
      <c r="A737" t="s">
        <v>14</v>
      </c>
      <c r="B737">
        <v>26</v>
      </c>
      <c r="D737" t="s">
        <v>20</v>
      </c>
      <c r="E737">
        <v>1052</v>
      </c>
    </row>
    <row r="738" spans="1:5" x14ac:dyDescent="0.3">
      <c r="A738" t="s">
        <v>14</v>
      </c>
      <c r="B738">
        <v>73</v>
      </c>
      <c r="D738" t="s">
        <v>20</v>
      </c>
      <c r="E738">
        <v>247</v>
      </c>
    </row>
    <row r="739" spans="1:5" x14ac:dyDescent="0.3">
      <c r="A739" t="s">
        <v>14</v>
      </c>
      <c r="B739">
        <v>128</v>
      </c>
      <c r="D739" t="s">
        <v>20</v>
      </c>
      <c r="E739">
        <v>84</v>
      </c>
    </row>
    <row r="740" spans="1:5" x14ac:dyDescent="0.3">
      <c r="A740" t="s">
        <v>14</v>
      </c>
      <c r="B740">
        <v>33</v>
      </c>
      <c r="D740" t="s">
        <v>20</v>
      </c>
      <c r="E740">
        <v>88</v>
      </c>
    </row>
    <row r="741" spans="1:5" x14ac:dyDescent="0.3">
      <c r="A741" t="s">
        <v>14</v>
      </c>
      <c r="B741">
        <v>1072</v>
      </c>
      <c r="D741" t="s">
        <v>20</v>
      </c>
      <c r="E741">
        <v>156</v>
      </c>
    </row>
    <row r="742" spans="1:5" x14ac:dyDescent="0.3">
      <c r="A742" t="s">
        <v>14</v>
      </c>
      <c r="B742">
        <v>393</v>
      </c>
      <c r="D742" t="s">
        <v>20</v>
      </c>
      <c r="E742">
        <v>2985</v>
      </c>
    </row>
    <row r="743" spans="1:5" x14ac:dyDescent="0.3">
      <c r="A743" t="s">
        <v>14</v>
      </c>
      <c r="B743">
        <v>1257</v>
      </c>
      <c r="D743" t="s">
        <v>20</v>
      </c>
      <c r="E743">
        <v>762</v>
      </c>
    </row>
    <row r="744" spans="1:5" x14ac:dyDescent="0.3">
      <c r="A744" t="s">
        <v>14</v>
      </c>
      <c r="B744">
        <v>328</v>
      </c>
      <c r="D744" t="s">
        <v>20</v>
      </c>
      <c r="E744">
        <v>554</v>
      </c>
    </row>
    <row r="745" spans="1:5" x14ac:dyDescent="0.3">
      <c r="A745" t="s">
        <v>14</v>
      </c>
      <c r="B745">
        <v>147</v>
      </c>
      <c r="D745" t="s">
        <v>20</v>
      </c>
      <c r="E745">
        <v>135</v>
      </c>
    </row>
    <row r="746" spans="1:5" x14ac:dyDescent="0.3">
      <c r="A746" t="s">
        <v>14</v>
      </c>
      <c r="B746">
        <v>830</v>
      </c>
      <c r="D746" t="s">
        <v>20</v>
      </c>
      <c r="E746">
        <v>122</v>
      </c>
    </row>
    <row r="747" spans="1:5" x14ac:dyDescent="0.3">
      <c r="A747" t="s">
        <v>14</v>
      </c>
      <c r="B747">
        <v>331</v>
      </c>
      <c r="D747" t="s">
        <v>20</v>
      </c>
      <c r="E747">
        <v>221</v>
      </c>
    </row>
    <row r="748" spans="1:5" x14ac:dyDescent="0.3">
      <c r="A748" t="s">
        <v>14</v>
      </c>
      <c r="B748">
        <v>25</v>
      </c>
      <c r="D748" t="s">
        <v>20</v>
      </c>
      <c r="E748">
        <v>126</v>
      </c>
    </row>
    <row r="749" spans="1:5" x14ac:dyDescent="0.3">
      <c r="A749" t="s">
        <v>14</v>
      </c>
      <c r="B749">
        <v>3483</v>
      </c>
      <c r="D749" t="s">
        <v>20</v>
      </c>
      <c r="E749">
        <v>1022</v>
      </c>
    </row>
    <row r="750" spans="1:5" x14ac:dyDescent="0.3">
      <c r="A750" t="s">
        <v>14</v>
      </c>
      <c r="B750">
        <v>923</v>
      </c>
      <c r="D750" t="s">
        <v>20</v>
      </c>
      <c r="E750">
        <v>3177</v>
      </c>
    </row>
    <row r="751" spans="1:5" x14ac:dyDescent="0.3">
      <c r="A751" t="s">
        <v>14</v>
      </c>
      <c r="B751">
        <v>1</v>
      </c>
      <c r="D751" t="s">
        <v>20</v>
      </c>
      <c r="E751">
        <v>198</v>
      </c>
    </row>
    <row r="752" spans="1:5" x14ac:dyDescent="0.3">
      <c r="A752" t="s">
        <v>14</v>
      </c>
      <c r="B752">
        <v>33</v>
      </c>
      <c r="D752" t="s">
        <v>20</v>
      </c>
      <c r="E752">
        <v>85</v>
      </c>
    </row>
    <row r="753" spans="1:5" x14ac:dyDescent="0.3">
      <c r="A753" t="s">
        <v>14</v>
      </c>
      <c r="B753">
        <v>40</v>
      </c>
      <c r="D753" t="s">
        <v>20</v>
      </c>
      <c r="E753">
        <v>3596</v>
      </c>
    </row>
    <row r="754" spans="1:5" x14ac:dyDescent="0.3">
      <c r="A754" t="s">
        <v>14</v>
      </c>
      <c r="B754">
        <v>23</v>
      </c>
      <c r="D754" t="s">
        <v>20</v>
      </c>
      <c r="E754">
        <v>244</v>
      </c>
    </row>
    <row r="755" spans="1:5" x14ac:dyDescent="0.3">
      <c r="A755" t="s">
        <v>14</v>
      </c>
      <c r="B755">
        <v>75</v>
      </c>
      <c r="D755" t="s">
        <v>20</v>
      </c>
      <c r="E755">
        <v>5180</v>
      </c>
    </row>
    <row r="756" spans="1:5" x14ac:dyDescent="0.3">
      <c r="A756" t="s">
        <v>14</v>
      </c>
      <c r="B756">
        <v>2176</v>
      </c>
      <c r="D756" t="s">
        <v>20</v>
      </c>
      <c r="E756">
        <v>589</v>
      </c>
    </row>
    <row r="757" spans="1:5" x14ac:dyDescent="0.3">
      <c r="A757" t="s">
        <v>14</v>
      </c>
      <c r="B757">
        <v>441</v>
      </c>
      <c r="D757" t="s">
        <v>20</v>
      </c>
      <c r="E757">
        <v>2725</v>
      </c>
    </row>
    <row r="758" spans="1:5" x14ac:dyDescent="0.3">
      <c r="A758" t="s">
        <v>14</v>
      </c>
      <c r="B758">
        <v>25</v>
      </c>
      <c r="D758" t="s">
        <v>20</v>
      </c>
      <c r="E758">
        <v>300</v>
      </c>
    </row>
    <row r="759" spans="1:5" x14ac:dyDescent="0.3">
      <c r="A759" t="s">
        <v>14</v>
      </c>
      <c r="B759">
        <v>127</v>
      </c>
      <c r="D759" t="s">
        <v>20</v>
      </c>
      <c r="E759">
        <v>144</v>
      </c>
    </row>
    <row r="760" spans="1:5" x14ac:dyDescent="0.3">
      <c r="A760" t="s">
        <v>14</v>
      </c>
      <c r="B760">
        <v>355</v>
      </c>
      <c r="D760" t="s">
        <v>20</v>
      </c>
      <c r="E760">
        <v>87</v>
      </c>
    </row>
    <row r="761" spans="1:5" x14ac:dyDescent="0.3">
      <c r="A761" t="s">
        <v>14</v>
      </c>
      <c r="B761">
        <v>44</v>
      </c>
      <c r="D761" t="s">
        <v>20</v>
      </c>
      <c r="E761">
        <v>3116</v>
      </c>
    </row>
    <row r="762" spans="1:5" x14ac:dyDescent="0.3">
      <c r="A762" t="s">
        <v>14</v>
      </c>
      <c r="B762">
        <v>67</v>
      </c>
      <c r="D762" t="s">
        <v>20</v>
      </c>
      <c r="E762">
        <v>909</v>
      </c>
    </row>
    <row r="763" spans="1:5" x14ac:dyDescent="0.3">
      <c r="A763" t="s">
        <v>14</v>
      </c>
      <c r="B763">
        <v>1068</v>
      </c>
      <c r="D763" t="s">
        <v>20</v>
      </c>
      <c r="E763">
        <v>1613</v>
      </c>
    </row>
    <row r="764" spans="1:5" x14ac:dyDescent="0.3">
      <c r="A764" t="s">
        <v>14</v>
      </c>
      <c r="B764">
        <v>424</v>
      </c>
      <c r="D764" t="s">
        <v>20</v>
      </c>
      <c r="E764">
        <v>136</v>
      </c>
    </row>
    <row r="765" spans="1:5" x14ac:dyDescent="0.3">
      <c r="A765" t="s">
        <v>14</v>
      </c>
      <c r="B765">
        <v>151</v>
      </c>
      <c r="D765" t="s">
        <v>20</v>
      </c>
      <c r="E765">
        <v>130</v>
      </c>
    </row>
    <row r="766" spans="1:5" x14ac:dyDescent="0.3">
      <c r="A766" t="s">
        <v>14</v>
      </c>
      <c r="B766">
        <v>1608</v>
      </c>
      <c r="D766" t="s">
        <v>20</v>
      </c>
      <c r="E766">
        <v>102</v>
      </c>
    </row>
    <row r="767" spans="1:5" x14ac:dyDescent="0.3">
      <c r="A767" t="s">
        <v>14</v>
      </c>
      <c r="B767">
        <v>941</v>
      </c>
      <c r="D767" t="s">
        <v>20</v>
      </c>
      <c r="E767">
        <v>4006</v>
      </c>
    </row>
    <row r="768" spans="1:5" x14ac:dyDescent="0.3">
      <c r="A768" t="s">
        <v>14</v>
      </c>
      <c r="B768">
        <v>1</v>
      </c>
      <c r="D768" t="s">
        <v>20</v>
      </c>
      <c r="E768">
        <v>1629</v>
      </c>
    </row>
    <row r="769" spans="1:5" x14ac:dyDescent="0.3">
      <c r="A769" t="s">
        <v>14</v>
      </c>
      <c r="B769">
        <v>40</v>
      </c>
      <c r="D769" t="s">
        <v>20</v>
      </c>
      <c r="E769">
        <v>2188</v>
      </c>
    </row>
    <row r="770" spans="1:5" x14ac:dyDescent="0.3">
      <c r="A770" t="s">
        <v>14</v>
      </c>
      <c r="B770">
        <v>3015</v>
      </c>
      <c r="D770" t="s">
        <v>20</v>
      </c>
      <c r="E770">
        <v>2409</v>
      </c>
    </row>
    <row r="771" spans="1:5" x14ac:dyDescent="0.3">
      <c r="A771" t="s">
        <v>14</v>
      </c>
      <c r="B771">
        <v>435</v>
      </c>
      <c r="D771" t="s">
        <v>20</v>
      </c>
      <c r="E771">
        <v>194</v>
      </c>
    </row>
    <row r="772" spans="1:5" x14ac:dyDescent="0.3">
      <c r="A772" t="s">
        <v>14</v>
      </c>
      <c r="B772">
        <v>714</v>
      </c>
      <c r="D772" t="s">
        <v>20</v>
      </c>
      <c r="E772">
        <v>1140</v>
      </c>
    </row>
    <row r="773" spans="1:5" x14ac:dyDescent="0.3">
      <c r="A773" t="s">
        <v>14</v>
      </c>
      <c r="B773">
        <v>5497</v>
      </c>
      <c r="D773" t="s">
        <v>20</v>
      </c>
      <c r="E773">
        <v>102</v>
      </c>
    </row>
    <row r="774" spans="1:5" x14ac:dyDescent="0.3">
      <c r="A774" t="s">
        <v>14</v>
      </c>
      <c r="B774">
        <v>418</v>
      </c>
      <c r="D774" t="s">
        <v>20</v>
      </c>
      <c r="E774">
        <v>2857</v>
      </c>
    </row>
    <row r="775" spans="1:5" x14ac:dyDescent="0.3">
      <c r="A775" t="s">
        <v>14</v>
      </c>
      <c r="B775">
        <v>1439</v>
      </c>
      <c r="D775" t="s">
        <v>20</v>
      </c>
      <c r="E775">
        <v>107</v>
      </c>
    </row>
    <row r="776" spans="1:5" x14ac:dyDescent="0.3">
      <c r="A776" t="s">
        <v>14</v>
      </c>
      <c r="B776">
        <v>15</v>
      </c>
      <c r="D776" t="s">
        <v>20</v>
      </c>
      <c r="E776">
        <v>160</v>
      </c>
    </row>
    <row r="777" spans="1:5" x14ac:dyDescent="0.3">
      <c r="A777" t="s">
        <v>14</v>
      </c>
      <c r="B777">
        <v>1999</v>
      </c>
      <c r="D777" t="s">
        <v>20</v>
      </c>
      <c r="E777">
        <v>2230</v>
      </c>
    </row>
    <row r="778" spans="1:5" x14ac:dyDescent="0.3">
      <c r="A778" t="s">
        <v>14</v>
      </c>
      <c r="B778">
        <v>118</v>
      </c>
      <c r="D778" t="s">
        <v>20</v>
      </c>
      <c r="E778">
        <v>316</v>
      </c>
    </row>
    <row r="779" spans="1:5" x14ac:dyDescent="0.3">
      <c r="A779" t="s">
        <v>14</v>
      </c>
      <c r="B779">
        <v>162</v>
      </c>
      <c r="D779" t="s">
        <v>20</v>
      </c>
      <c r="E779">
        <v>117</v>
      </c>
    </row>
    <row r="780" spans="1:5" x14ac:dyDescent="0.3">
      <c r="A780" t="s">
        <v>14</v>
      </c>
      <c r="B780">
        <v>83</v>
      </c>
      <c r="D780" t="s">
        <v>20</v>
      </c>
      <c r="E780">
        <v>6406</v>
      </c>
    </row>
    <row r="781" spans="1:5" x14ac:dyDescent="0.3">
      <c r="A781" t="s">
        <v>14</v>
      </c>
      <c r="B781">
        <v>747</v>
      </c>
      <c r="D781" t="s">
        <v>20</v>
      </c>
      <c r="E781">
        <v>192</v>
      </c>
    </row>
    <row r="782" spans="1:5" x14ac:dyDescent="0.3">
      <c r="A782" t="s">
        <v>14</v>
      </c>
      <c r="B782">
        <v>84</v>
      </c>
      <c r="D782" t="s">
        <v>20</v>
      </c>
      <c r="E782">
        <v>26</v>
      </c>
    </row>
    <row r="783" spans="1:5" x14ac:dyDescent="0.3">
      <c r="A783" t="s">
        <v>14</v>
      </c>
      <c r="B783">
        <v>91</v>
      </c>
      <c r="D783" t="s">
        <v>20</v>
      </c>
      <c r="E783">
        <v>723</v>
      </c>
    </row>
    <row r="784" spans="1:5" x14ac:dyDescent="0.3">
      <c r="A784" t="s">
        <v>14</v>
      </c>
      <c r="B784">
        <v>792</v>
      </c>
      <c r="D784" t="s">
        <v>20</v>
      </c>
      <c r="E784">
        <v>170</v>
      </c>
    </row>
    <row r="785" spans="1:5" x14ac:dyDescent="0.3">
      <c r="A785" t="s">
        <v>14</v>
      </c>
      <c r="B785">
        <v>32</v>
      </c>
      <c r="D785" t="s">
        <v>20</v>
      </c>
      <c r="E785">
        <v>238</v>
      </c>
    </row>
    <row r="786" spans="1:5" x14ac:dyDescent="0.3">
      <c r="A786" t="s">
        <v>14</v>
      </c>
      <c r="B786">
        <v>186</v>
      </c>
      <c r="D786" t="s">
        <v>20</v>
      </c>
      <c r="E786">
        <v>55</v>
      </c>
    </row>
    <row r="787" spans="1:5" x14ac:dyDescent="0.3">
      <c r="A787" t="s">
        <v>14</v>
      </c>
      <c r="B787">
        <v>605</v>
      </c>
      <c r="D787" t="s">
        <v>20</v>
      </c>
      <c r="E787">
        <v>128</v>
      </c>
    </row>
    <row r="788" spans="1:5" x14ac:dyDescent="0.3">
      <c r="A788" t="s">
        <v>14</v>
      </c>
      <c r="B788">
        <v>1</v>
      </c>
      <c r="D788" t="s">
        <v>20</v>
      </c>
      <c r="E788">
        <v>2144</v>
      </c>
    </row>
    <row r="789" spans="1:5" x14ac:dyDescent="0.3">
      <c r="A789" t="s">
        <v>14</v>
      </c>
      <c r="B789">
        <v>31</v>
      </c>
      <c r="D789" t="s">
        <v>20</v>
      </c>
      <c r="E789">
        <v>2693</v>
      </c>
    </row>
    <row r="790" spans="1:5" x14ac:dyDescent="0.3">
      <c r="A790" t="s">
        <v>14</v>
      </c>
      <c r="B790">
        <v>1181</v>
      </c>
      <c r="D790" t="s">
        <v>20</v>
      </c>
      <c r="E790">
        <v>432</v>
      </c>
    </row>
    <row r="791" spans="1:5" x14ac:dyDescent="0.3">
      <c r="A791" t="s">
        <v>14</v>
      </c>
      <c r="B791">
        <v>39</v>
      </c>
      <c r="D791" t="s">
        <v>20</v>
      </c>
      <c r="E791">
        <v>189</v>
      </c>
    </row>
    <row r="792" spans="1:5" x14ac:dyDescent="0.3">
      <c r="A792" t="s">
        <v>14</v>
      </c>
      <c r="B792">
        <v>46</v>
      </c>
      <c r="D792" t="s">
        <v>20</v>
      </c>
      <c r="E792">
        <v>154</v>
      </c>
    </row>
    <row r="793" spans="1:5" x14ac:dyDescent="0.3">
      <c r="A793" t="s">
        <v>14</v>
      </c>
      <c r="B793">
        <v>105</v>
      </c>
      <c r="D793" t="s">
        <v>20</v>
      </c>
      <c r="E793">
        <v>96</v>
      </c>
    </row>
    <row r="794" spans="1:5" x14ac:dyDescent="0.3">
      <c r="A794" t="s">
        <v>14</v>
      </c>
      <c r="B794">
        <v>535</v>
      </c>
      <c r="D794" t="s">
        <v>20</v>
      </c>
      <c r="E794">
        <v>3063</v>
      </c>
    </row>
    <row r="795" spans="1:5" x14ac:dyDescent="0.3">
      <c r="A795" t="s">
        <v>14</v>
      </c>
      <c r="B795">
        <v>16</v>
      </c>
      <c r="D795" t="s">
        <v>20</v>
      </c>
      <c r="E795">
        <v>2266</v>
      </c>
    </row>
    <row r="796" spans="1:5" x14ac:dyDescent="0.3">
      <c r="A796" t="s">
        <v>14</v>
      </c>
      <c r="B796">
        <v>575</v>
      </c>
      <c r="D796" t="s">
        <v>20</v>
      </c>
      <c r="E796">
        <v>194</v>
      </c>
    </row>
    <row r="797" spans="1:5" x14ac:dyDescent="0.3">
      <c r="A797" t="s">
        <v>14</v>
      </c>
      <c r="B797">
        <v>1120</v>
      </c>
      <c r="D797" t="s">
        <v>20</v>
      </c>
      <c r="E797">
        <v>129</v>
      </c>
    </row>
    <row r="798" spans="1:5" x14ac:dyDescent="0.3">
      <c r="A798" t="s">
        <v>14</v>
      </c>
      <c r="B798">
        <v>113</v>
      </c>
      <c r="D798" t="s">
        <v>20</v>
      </c>
      <c r="E798">
        <v>375</v>
      </c>
    </row>
    <row r="799" spans="1:5" x14ac:dyDescent="0.3">
      <c r="A799" t="s">
        <v>14</v>
      </c>
      <c r="B799">
        <v>1538</v>
      </c>
      <c r="D799" t="s">
        <v>20</v>
      </c>
      <c r="E799">
        <v>409</v>
      </c>
    </row>
    <row r="800" spans="1:5" x14ac:dyDescent="0.3">
      <c r="A800" t="s">
        <v>14</v>
      </c>
      <c r="B800">
        <v>9</v>
      </c>
      <c r="D800" t="s">
        <v>20</v>
      </c>
      <c r="E800">
        <v>234</v>
      </c>
    </row>
    <row r="801" spans="1:5" x14ac:dyDescent="0.3">
      <c r="A801" t="s">
        <v>14</v>
      </c>
      <c r="B801">
        <v>554</v>
      </c>
      <c r="D801" t="s">
        <v>20</v>
      </c>
      <c r="E801">
        <v>3016</v>
      </c>
    </row>
    <row r="802" spans="1:5" x14ac:dyDescent="0.3">
      <c r="A802" t="s">
        <v>14</v>
      </c>
      <c r="B802">
        <v>648</v>
      </c>
      <c r="D802" t="s">
        <v>20</v>
      </c>
      <c r="E802">
        <v>264</v>
      </c>
    </row>
    <row r="803" spans="1:5" x14ac:dyDescent="0.3">
      <c r="A803" t="s">
        <v>14</v>
      </c>
      <c r="B803">
        <v>21</v>
      </c>
      <c r="D803" t="s">
        <v>20</v>
      </c>
      <c r="E803">
        <v>272</v>
      </c>
    </row>
    <row r="804" spans="1:5" x14ac:dyDescent="0.3">
      <c r="A804" t="s">
        <v>14</v>
      </c>
      <c r="B804">
        <v>54</v>
      </c>
      <c r="D804" t="s">
        <v>20</v>
      </c>
      <c r="E804">
        <v>419</v>
      </c>
    </row>
    <row r="805" spans="1:5" x14ac:dyDescent="0.3">
      <c r="A805" t="s">
        <v>14</v>
      </c>
      <c r="B805">
        <v>120</v>
      </c>
      <c r="D805" t="s">
        <v>20</v>
      </c>
      <c r="E805">
        <v>1621</v>
      </c>
    </row>
    <row r="806" spans="1:5" x14ac:dyDescent="0.3">
      <c r="A806" t="s">
        <v>14</v>
      </c>
      <c r="B806">
        <v>579</v>
      </c>
      <c r="D806" t="s">
        <v>20</v>
      </c>
      <c r="E806">
        <v>1101</v>
      </c>
    </row>
    <row r="807" spans="1:5" x14ac:dyDescent="0.3">
      <c r="A807" t="s">
        <v>14</v>
      </c>
      <c r="B807">
        <v>2072</v>
      </c>
      <c r="D807" t="s">
        <v>20</v>
      </c>
      <c r="E807">
        <v>1073</v>
      </c>
    </row>
    <row r="808" spans="1:5" x14ac:dyDescent="0.3">
      <c r="A808" t="s">
        <v>14</v>
      </c>
      <c r="B808">
        <v>0</v>
      </c>
      <c r="D808" t="s">
        <v>20</v>
      </c>
      <c r="E808">
        <v>331</v>
      </c>
    </row>
    <row r="809" spans="1:5" x14ac:dyDescent="0.3">
      <c r="A809" t="s">
        <v>14</v>
      </c>
      <c r="B809">
        <v>1796</v>
      </c>
      <c r="D809" t="s">
        <v>20</v>
      </c>
      <c r="E809">
        <v>1170</v>
      </c>
    </row>
    <row r="810" spans="1:5" x14ac:dyDescent="0.3">
      <c r="A810" t="s">
        <v>14</v>
      </c>
      <c r="B810">
        <v>62</v>
      </c>
      <c r="D810" t="s">
        <v>20</v>
      </c>
      <c r="E810">
        <v>363</v>
      </c>
    </row>
    <row r="811" spans="1:5" x14ac:dyDescent="0.3">
      <c r="A811" t="s">
        <v>14</v>
      </c>
      <c r="B811">
        <v>347</v>
      </c>
      <c r="D811" t="s">
        <v>20</v>
      </c>
      <c r="E811">
        <v>103</v>
      </c>
    </row>
    <row r="812" spans="1:5" x14ac:dyDescent="0.3">
      <c r="A812" t="s">
        <v>14</v>
      </c>
      <c r="B812">
        <v>19</v>
      </c>
      <c r="D812" t="s">
        <v>20</v>
      </c>
      <c r="E812">
        <v>147</v>
      </c>
    </row>
    <row r="813" spans="1:5" x14ac:dyDescent="0.3">
      <c r="A813" t="s">
        <v>14</v>
      </c>
      <c r="B813">
        <v>1258</v>
      </c>
      <c r="D813" t="s">
        <v>20</v>
      </c>
      <c r="E813">
        <v>110</v>
      </c>
    </row>
    <row r="814" spans="1:5" x14ac:dyDescent="0.3">
      <c r="A814" t="s">
        <v>14</v>
      </c>
      <c r="B814">
        <v>362</v>
      </c>
      <c r="D814" t="s">
        <v>20</v>
      </c>
      <c r="E814">
        <v>134</v>
      </c>
    </row>
    <row r="815" spans="1:5" x14ac:dyDescent="0.3">
      <c r="A815" t="s">
        <v>14</v>
      </c>
      <c r="B815">
        <v>133</v>
      </c>
      <c r="D815" t="s">
        <v>20</v>
      </c>
      <c r="E815">
        <v>269</v>
      </c>
    </row>
    <row r="816" spans="1:5" x14ac:dyDescent="0.3">
      <c r="A816" t="s">
        <v>14</v>
      </c>
      <c r="B816">
        <v>846</v>
      </c>
      <c r="D816" t="s">
        <v>20</v>
      </c>
      <c r="E816">
        <v>175</v>
      </c>
    </row>
    <row r="817" spans="1:5" x14ac:dyDescent="0.3">
      <c r="A817" t="s">
        <v>14</v>
      </c>
      <c r="B817">
        <v>10</v>
      </c>
      <c r="D817" t="s">
        <v>20</v>
      </c>
      <c r="E817">
        <v>69</v>
      </c>
    </row>
    <row r="818" spans="1:5" x14ac:dyDescent="0.3">
      <c r="A818" t="s">
        <v>14</v>
      </c>
      <c r="B818">
        <v>191</v>
      </c>
      <c r="D818" t="s">
        <v>20</v>
      </c>
      <c r="E818">
        <v>190</v>
      </c>
    </row>
    <row r="819" spans="1:5" x14ac:dyDescent="0.3">
      <c r="A819" t="s">
        <v>14</v>
      </c>
      <c r="B819">
        <v>1979</v>
      </c>
      <c r="D819" t="s">
        <v>20</v>
      </c>
      <c r="E819">
        <v>237</v>
      </c>
    </row>
    <row r="820" spans="1:5" x14ac:dyDescent="0.3">
      <c r="A820" t="s">
        <v>14</v>
      </c>
      <c r="B820">
        <v>63</v>
      </c>
      <c r="D820" t="s">
        <v>20</v>
      </c>
      <c r="E820">
        <v>196</v>
      </c>
    </row>
    <row r="821" spans="1:5" x14ac:dyDescent="0.3">
      <c r="A821" t="s">
        <v>14</v>
      </c>
      <c r="B821">
        <v>6080</v>
      </c>
      <c r="D821" t="s">
        <v>20</v>
      </c>
      <c r="E821">
        <v>7295</v>
      </c>
    </row>
    <row r="822" spans="1:5" x14ac:dyDescent="0.3">
      <c r="A822" t="s">
        <v>14</v>
      </c>
      <c r="B822">
        <v>80</v>
      </c>
      <c r="D822" t="s">
        <v>20</v>
      </c>
      <c r="E822">
        <v>2893</v>
      </c>
    </row>
    <row r="823" spans="1:5" x14ac:dyDescent="0.3">
      <c r="A823" t="s">
        <v>14</v>
      </c>
      <c r="B823">
        <v>9</v>
      </c>
      <c r="D823" t="s">
        <v>20</v>
      </c>
      <c r="E823">
        <v>820</v>
      </c>
    </row>
    <row r="824" spans="1:5" x14ac:dyDescent="0.3">
      <c r="A824" t="s">
        <v>14</v>
      </c>
      <c r="B824">
        <v>1784</v>
      </c>
      <c r="D824" t="s">
        <v>20</v>
      </c>
      <c r="E824">
        <v>2038</v>
      </c>
    </row>
    <row r="825" spans="1:5" x14ac:dyDescent="0.3">
      <c r="A825" t="s">
        <v>14</v>
      </c>
      <c r="B825">
        <v>243</v>
      </c>
      <c r="D825" t="s">
        <v>20</v>
      </c>
      <c r="E825">
        <v>116</v>
      </c>
    </row>
    <row r="826" spans="1:5" x14ac:dyDescent="0.3">
      <c r="A826" t="s">
        <v>14</v>
      </c>
      <c r="B826">
        <v>1296</v>
      </c>
      <c r="D826" t="s">
        <v>20</v>
      </c>
      <c r="E826">
        <v>1345</v>
      </c>
    </row>
    <row r="827" spans="1:5" x14ac:dyDescent="0.3">
      <c r="A827" t="s">
        <v>14</v>
      </c>
      <c r="B827">
        <v>77</v>
      </c>
      <c r="D827" t="s">
        <v>20</v>
      </c>
      <c r="E827">
        <v>168</v>
      </c>
    </row>
    <row r="828" spans="1:5" x14ac:dyDescent="0.3">
      <c r="A828" t="s">
        <v>14</v>
      </c>
      <c r="B828">
        <v>395</v>
      </c>
      <c r="D828" t="s">
        <v>20</v>
      </c>
      <c r="E828">
        <v>137</v>
      </c>
    </row>
    <row r="829" spans="1:5" x14ac:dyDescent="0.3">
      <c r="A829" t="s">
        <v>14</v>
      </c>
      <c r="B829">
        <v>49</v>
      </c>
      <c r="D829" t="s">
        <v>20</v>
      </c>
      <c r="E829">
        <v>186</v>
      </c>
    </row>
    <row r="830" spans="1:5" x14ac:dyDescent="0.3">
      <c r="A830" t="s">
        <v>14</v>
      </c>
      <c r="B830">
        <v>180</v>
      </c>
      <c r="D830" t="s">
        <v>20</v>
      </c>
      <c r="E830">
        <v>125</v>
      </c>
    </row>
    <row r="831" spans="1:5" x14ac:dyDescent="0.3">
      <c r="A831" t="s">
        <v>14</v>
      </c>
      <c r="B831">
        <v>2690</v>
      </c>
      <c r="D831" t="s">
        <v>20</v>
      </c>
      <c r="E831">
        <v>202</v>
      </c>
    </row>
    <row r="832" spans="1:5" x14ac:dyDescent="0.3">
      <c r="A832" t="s">
        <v>14</v>
      </c>
      <c r="B832">
        <v>2779</v>
      </c>
      <c r="D832" t="s">
        <v>20</v>
      </c>
      <c r="E832">
        <v>103</v>
      </c>
    </row>
    <row r="833" spans="1:5" x14ac:dyDescent="0.3">
      <c r="A833" t="s">
        <v>14</v>
      </c>
      <c r="B833">
        <v>92</v>
      </c>
      <c r="D833" t="s">
        <v>20</v>
      </c>
      <c r="E833">
        <v>1785</v>
      </c>
    </row>
    <row r="834" spans="1:5" x14ac:dyDescent="0.3">
      <c r="A834" t="s">
        <v>14</v>
      </c>
      <c r="B834">
        <v>1028</v>
      </c>
      <c r="D834" t="s">
        <v>20</v>
      </c>
      <c r="E834">
        <v>157</v>
      </c>
    </row>
    <row r="835" spans="1:5" x14ac:dyDescent="0.3">
      <c r="A835" t="s">
        <v>14</v>
      </c>
      <c r="B835">
        <v>26</v>
      </c>
      <c r="D835" t="s">
        <v>20</v>
      </c>
      <c r="E835">
        <v>555</v>
      </c>
    </row>
    <row r="836" spans="1:5" x14ac:dyDescent="0.3">
      <c r="A836" t="s">
        <v>14</v>
      </c>
      <c r="B836">
        <v>1790</v>
      </c>
      <c r="D836" t="s">
        <v>20</v>
      </c>
      <c r="E836">
        <v>297</v>
      </c>
    </row>
    <row r="837" spans="1:5" x14ac:dyDescent="0.3">
      <c r="A837" t="s">
        <v>14</v>
      </c>
      <c r="B837">
        <v>37</v>
      </c>
      <c r="D837" t="s">
        <v>20</v>
      </c>
      <c r="E837">
        <v>123</v>
      </c>
    </row>
    <row r="838" spans="1:5" x14ac:dyDescent="0.3">
      <c r="A838" t="s">
        <v>14</v>
      </c>
      <c r="B838">
        <v>35</v>
      </c>
      <c r="D838" t="s">
        <v>20</v>
      </c>
      <c r="E838">
        <v>3036</v>
      </c>
    </row>
    <row r="839" spans="1:5" x14ac:dyDescent="0.3">
      <c r="A839" t="s">
        <v>14</v>
      </c>
      <c r="B839">
        <v>558</v>
      </c>
      <c r="D839" t="s">
        <v>20</v>
      </c>
      <c r="E839">
        <v>144</v>
      </c>
    </row>
    <row r="840" spans="1:5" x14ac:dyDescent="0.3">
      <c r="A840" t="s">
        <v>14</v>
      </c>
      <c r="B840">
        <v>64</v>
      </c>
      <c r="D840" t="s">
        <v>20</v>
      </c>
      <c r="E840">
        <v>121</v>
      </c>
    </row>
    <row r="841" spans="1:5" x14ac:dyDescent="0.3">
      <c r="A841" t="s">
        <v>14</v>
      </c>
      <c r="B841">
        <v>245</v>
      </c>
      <c r="D841" t="s">
        <v>20</v>
      </c>
      <c r="E841">
        <v>181</v>
      </c>
    </row>
    <row r="842" spans="1:5" x14ac:dyDescent="0.3">
      <c r="A842" t="s">
        <v>14</v>
      </c>
      <c r="B842">
        <v>71</v>
      </c>
      <c r="D842" t="s">
        <v>20</v>
      </c>
      <c r="E842">
        <v>122</v>
      </c>
    </row>
    <row r="843" spans="1:5" x14ac:dyDescent="0.3">
      <c r="A843" t="s">
        <v>14</v>
      </c>
      <c r="B843">
        <v>42</v>
      </c>
      <c r="D843" t="s">
        <v>20</v>
      </c>
      <c r="E843">
        <v>1071</v>
      </c>
    </row>
    <row r="844" spans="1:5" x14ac:dyDescent="0.3">
      <c r="A844" t="s">
        <v>14</v>
      </c>
      <c r="B844">
        <v>156</v>
      </c>
      <c r="D844" t="s">
        <v>20</v>
      </c>
      <c r="E844">
        <v>980</v>
      </c>
    </row>
    <row r="845" spans="1:5" x14ac:dyDescent="0.3">
      <c r="A845" t="s">
        <v>14</v>
      </c>
      <c r="B845">
        <v>1368</v>
      </c>
      <c r="D845" t="s">
        <v>20</v>
      </c>
      <c r="E845">
        <v>536</v>
      </c>
    </row>
    <row r="846" spans="1:5" x14ac:dyDescent="0.3">
      <c r="A846" t="s">
        <v>14</v>
      </c>
      <c r="B846">
        <v>102</v>
      </c>
      <c r="D846" t="s">
        <v>20</v>
      </c>
      <c r="E846">
        <v>1991</v>
      </c>
    </row>
    <row r="847" spans="1:5" x14ac:dyDescent="0.3">
      <c r="A847" t="s">
        <v>14</v>
      </c>
      <c r="B847">
        <v>86</v>
      </c>
      <c r="D847" t="s">
        <v>20</v>
      </c>
      <c r="E847">
        <v>180</v>
      </c>
    </row>
    <row r="848" spans="1:5" x14ac:dyDescent="0.3">
      <c r="A848" t="s">
        <v>14</v>
      </c>
      <c r="B848">
        <v>253</v>
      </c>
      <c r="D848" t="s">
        <v>20</v>
      </c>
      <c r="E848">
        <v>130</v>
      </c>
    </row>
    <row r="849" spans="1:5" x14ac:dyDescent="0.3">
      <c r="A849" t="s">
        <v>14</v>
      </c>
      <c r="B849">
        <v>157</v>
      </c>
      <c r="D849" t="s">
        <v>20</v>
      </c>
      <c r="E849">
        <v>122</v>
      </c>
    </row>
    <row r="850" spans="1:5" x14ac:dyDescent="0.3">
      <c r="A850" t="s">
        <v>14</v>
      </c>
      <c r="B850">
        <v>183</v>
      </c>
      <c r="D850" t="s">
        <v>20</v>
      </c>
      <c r="E850">
        <v>140</v>
      </c>
    </row>
    <row r="851" spans="1:5" x14ac:dyDescent="0.3">
      <c r="A851" t="s">
        <v>14</v>
      </c>
      <c r="B851">
        <v>82</v>
      </c>
      <c r="D851" t="s">
        <v>20</v>
      </c>
      <c r="E851">
        <v>3388</v>
      </c>
    </row>
    <row r="852" spans="1:5" x14ac:dyDescent="0.3">
      <c r="A852" t="s">
        <v>14</v>
      </c>
      <c r="B852">
        <v>1</v>
      </c>
      <c r="D852" t="s">
        <v>20</v>
      </c>
      <c r="E852">
        <v>280</v>
      </c>
    </row>
    <row r="853" spans="1:5" x14ac:dyDescent="0.3">
      <c r="A853" t="s">
        <v>14</v>
      </c>
      <c r="B853">
        <v>1198</v>
      </c>
      <c r="D853" t="s">
        <v>20</v>
      </c>
      <c r="E853">
        <v>366</v>
      </c>
    </row>
    <row r="854" spans="1:5" x14ac:dyDescent="0.3">
      <c r="A854" t="s">
        <v>14</v>
      </c>
      <c r="B854">
        <v>648</v>
      </c>
      <c r="D854" t="s">
        <v>20</v>
      </c>
      <c r="E854">
        <v>270</v>
      </c>
    </row>
    <row r="855" spans="1:5" x14ac:dyDescent="0.3">
      <c r="A855" t="s">
        <v>14</v>
      </c>
      <c r="B855">
        <v>64</v>
      </c>
      <c r="D855" t="s">
        <v>20</v>
      </c>
      <c r="E855">
        <v>137</v>
      </c>
    </row>
    <row r="856" spans="1:5" x14ac:dyDescent="0.3">
      <c r="A856" t="s">
        <v>14</v>
      </c>
      <c r="B856">
        <v>62</v>
      </c>
      <c r="D856" t="s">
        <v>20</v>
      </c>
      <c r="E856">
        <v>3205</v>
      </c>
    </row>
    <row r="857" spans="1:5" x14ac:dyDescent="0.3">
      <c r="A857" t="s">
        <v>14</v>
      </c>
      <c r="B857">
        <v>750</v>
      </c>
      <c r="D857" t="s">
        <v>20</v>
      </c>
      <c r="E857">
        <v>288</v>
      </c>
    </row>
    <row r="858" spans="1:5" x14ac:dyDescent="0.3">
      <c r="A858" t="s">
        <v>14</v>
      </c>
      <c r="B858">
        <v>105</v>
      </c>
      <c r="D858" t="s">
        <v>20</v>
      </c>
      <c r="E858">
        <v>148</v>
      </c>
    </row>
    <row r="859" spans="1:5" x14ac:dyDescent="0.3">
      <c r="A859" t="s">
        <v>14</v>
      </c>
      <c r="B859">
        <v>2604</v>
      </c>
      <c r="D859" t="s">
        <v>20</v>
      </c>
      <c r="E859">
        <v>114</v>
      </c>
    </row>
    <row r="860" spans="1:5" x14ac:dyDescent="0.3">
      <c r="A860" t="s">
        <v>14</v>
      </c>
      <c r="B860">
        <v>65</v>
      </c>
      <c r="D860" t="s">
        <v>20</v>
      </c>
      <c r="E860">
        <v>1518</v>
      </c>
    </row>
    <row r="861" spans="1:5" x14ac:dyDescent="0.3">
      <c r="A861" t="s">
        <v>14</v>
      </c>
      <c r="B861">
        <v>94</v>
      </c>
      <c r="D861" t="s">
        <v>20</v>
      </c>
      <c r="E861">
        <v>166</v>
      </c>
    </row>
    <row r="862" spans="1:5" x14ac:dyDescent="0.3">
      <c r="A862" t="s">
        <v>14</v>
      </c>
      <c r="B862">
        <v>257</v>
      </c>
      <c r="D862" t="s">
        <v>20</v>
      </c>
      <c r="E862">
        <v>100</v>
      </c>
    </row>
    <row r="863" spans="1:5" x14ac:dyDescent="0.3">
      <c r="A863" t="s">
        <v>14</v>
      </c>
      <c r="B863">
        <v>2928</v>
      </c>
      <c r="D863" t="s">
        <v>20</v>
      </c>
      <c r="E863">
        <v>235</v>
      </c>
    </row>
    <row r="864" spans="1:5" x14ac:dyDescent="0.3">
      <c r="A864" t="s">
        <v>14</v>
      </c>
      <c r="B864">
        <v>4697</v>
      </c>
      <c r="D864" t="s">
        <v>20</v>
      </c>
      <c r="E864">
        <v>148</v>
      </c>
    </row>
    <row r="865" spans="1:5" x14ac:dyDescent="0.3">
      <c r="A865" t="s">
        <v>14</v>
      </c>
      <c r="B865">
        <v>2915</v>
      </c>
      <c r="D865" t="s">
        <v>20</v>
      </c>
      <c r="E865">
        <v>198</v>
      </c>
    </row>
    <row r="866" spans="1:5" x14ac:dyDescent="0.3">
      <c r="A866" t="s">
        <v>14</v>
      </c>
      <c r="B866">
        <v>18</v>
      </c>
      <c r="D866" t="s">
        <v>20</v>
      </c>
      <c r="E866">
        <v>150</v>
      </c>
    </row>
    <row r="867" spans="1:5" x14ac:dyDescent="0.3">
      <c r="A867" t="s">
        <v>14</v>
      </c>
      <c r="B867">
        <v>602</v>
      </c>
      <c r="D867" t="s">
        <v>20</v>
      </c>
      <c r="E867">
        <v>216</v>
      </c>
    </row>
    <row r="868" spans="1:5" x14ac:dyDescent="0.3">
      <c r="A868" t="s">
        <v>14</v>
      </c>
      <c r="B868">
        <v>1</v>
      </c>
      <c r="D868" t="s">
        <v>20</v>
      </c>
      <c r="E868">
        <v>5139</v>
      </c>
    </row>
    <row r="869" spans="1:5" x14ac:dyDescent="0.3">
      <c r="A869" t="s">
        <v>14</v>
      </c>
      <c r="B869">
        <v>3868</v>
      </c>
      <c r="D869" t="s">
        <v>20</v>
      </c>
      <c r="E869">
        <v>2353</v>
      </c>
    </row>
    <row r="870" spans="1:5" x14ac:dyDescent="0.3">
      <c r="A870" t="s">
        <v>14</v>
      </c>
      <c r="B870">
        <v>504</v>
      </c>
      <c r="D870" t="s">
        <v>20</v>
      </c>
      <c r="E870">
        <v>78</v>
      </c>
    </row>
    <row r="871" spans="1:5" x14ac:dyDescent="0.3">
      <c r="A871" t="s">
        <v>14</v>
      </c>
      <c r="B871">
        <v>14</v>
      </c>
      <c r="D871" t="s">
        <v>20</v>
      </c>
      <c r="E871">
        <v>174</v>
      </c>
    </row>
    <row r="872" spans="1:5" x14ac:dyDescent="0.3">
      <c r="A872" t="s">
        <v>14</v>
      </c>
      <c r="B872">
        <v>750</v>
      </c>
      <c r="D872" t="s">
        <v>20</v>
      </c>
      <c r="E872">
        <v>164</v>
      </c>
    </row>
    <row r="873" spans="1:5" x14ac:dyDescent="0.3">
      <c r="A873" t="s">
        <v>14</v>
      </c>
      <c r="B873">
        <v>77</v>
      </c>
      <c r="D873" t="s">
        <v>20</v>
      </c>
      <c r="E873">
        <v>161</v>
      </c>
    </row>
    <row r="874" spans="1:5" x14ac:dyDescent="0.3">
      <c r="A874" t="s">
        <v>14</v>
      </c>
      <c r="B874">
        <v>752</v>
      </c>
      <c r="D874" t="s">
        <v>20</v>
      </c>
      <c r="E874">
        <v>138</v>
      </c>
    </row>
    <row r="875" spans="1:5" x14ac:dyDescent="0.3">
      <c r="A875" t="s">
        <v>14</v>
      </c>
      <c r="B875">
        <v>131</v>
      </c>
      <c r="D875" t="s">
        <v>20</v>
      </c>
      <c r="E875">
        <v>3308</v>
      </c>
    </row>
    <row r="876" spans="1:5" x14ac:dyDescent="0.3">
      <c r="A876" t="s">
        <v>14</v>
      </c>
      <c r="B876">
        <v>87</v>
      </c>
      <c r="D876" t="s">
        <v>20</v>
      </c>
      <c r="E876">
        <v>127</v>
      </c>
    </row>
    <row r="877" spans="1:5" x14ac:dyDescent="0.3">
      <c r="A877" t="s">
        <v>14</v>
      </c>
      <c r="B877">
        <v>1063</v>
      </c>
      <c r="D877" t="s">
        <v>20</v>
      </c>
      <c r="E877">
        <v>207</v>
      </c>
    </row>
    <row r="878" spans="1:5" x14ac:dyDescent="0.3">
      <c r="A878" t="s">
        <v>14</v>
      </c>
      <c r="B878">
        <v>76</v>
      </c>
      <c r="D878" t="s">
        <v>20</v>
      </c>
      <c r="E878">
        <v>181</v>
      </c>
    </row>
    <row r="879" spans="1:5" x14ac:dyDescent="0.3">
      <c r="A879" t="s">
        <v>14</v>
      </c>
      <c r="B879">
        <v>4428</v>
      </c>
      <c r="D879" t="s">
        <v>20</v>
      </c>
      <c r="E879">
        <v>110</v>
      </c>
    </row>
    <row r="880" spans="1:5" x14ac:dyDescent="0.3">
      <c r="A880" t="s">
        <v>14</v>
      </c>
      <c r="B880">
        <v>58</v>
      </c>
      <c r="D880" t="s">
        <v>20</v>
      </c>
      <c r="E880">
        <v>185</v>
      </c>
    </row>
    <row r="881" spans="1:5" x14ac:dyDescent="0.3">
      <c r="A881" t="s">
        <v>14</v>
      </c>
      <c r="B881">
        <v>111</v>
      </c>
      <c r="D881" t="s">
        <v>20</v>
      </c>
      <c r="E881">
        <v>121</v>
      </c>
    </row>
    <row r="882" spans="1:5" x14ac:dyDescent="0.3">
      <c r="A882" t="s">
        <v>14</v>
      </c>
      <c r="B882">
        <v>2955</v>
      </c>
      <c r="D882" t="s">
        <v>20</v>
      </c>
      <c r="E882">
        <v>106</v>
      </c>
    </row>
    <row r="883" spans="1:5" x14ac:dyDescent="0.3">
      <c r="A883" t="s">
        <v>14</v>
      </c>
      <c r="B883">
        <v>1657</v>
      </c>
      <c r="D883" t="s">
        <v>20</v>
      </c>
      <c r="E883">
        <v>142</v>
      </c>
    </row>
    <row r="884" spans="1:5" x14ac:dyDescent="0.3">
      <c r="A884" t="s">
        <v>14</v>
      </c>
      <c r="B884">
        <v>926</v>
      </c>
      <c r="D884" t="s">
        <v>20</v>
      </c>
      <c r="E884">
        <v>233</v>
      </c>
    </row>
    <row r="885" spans="1:5" x14ac:dyDescent="0.3">
      <c r="A885" t="s">
        <v>14</v>
      </c>
      <c r="B885">
        <v>77</v>
      </c>
      <c r="D885" t="s">
        <v>20</v>
      </c>
      <c r="E885">
        <v>218</v>
      </c>
    </row>
    <row r="886" spans="1:5" x14ac:dyDescent="0.3">
      <c r="A886" t="s">
        <v>14</v>
      </c>
      <c r="B886">
        <v>1748</v>
      </c>
      <c r="D886" t="s">
        <v>20</v>
      </c>
      <c r="E886">
        <v>76</v>
      </c>
    </row>
    <row r="887" spans="1:5" x14ac:dyDescent="0.3">
      <c r="A887" t="s">
        <v>14</v>
      </c>
      <c r="B887">
        <v>79</v>
      </c>
      <c r="D887" t="s">
        <v>20</v>
      </c>
      <c r="E887">
        <v>43</v>
      </c>
    </row>
    <row r="888" spans="1:5" x14ac:dyDescent="0.3">
      <c r="A888" t="s">
        <v>14</v>
      </c>
      <c r="B888">
        <v>889</v>
      </c>
      <c r="D888" t="s">
        <v>20</v>
      </c>
      <c r="E888">
        <v>221</v>
      </c>
    </row>
    <row r="889" spans="1:5" x14ac:dyDescent="0.3">
      <c r="A889" t="s">
        <v>14</v>
      </c>
      <c r="B889">
        <v>56</v>
      </c>
      <c r="D889" t="s">
        <v>20</v>
      </c>
      <c r="E889">
        <v>2805</v>
      </c>
    </row>
    <row r="890" spans="1:5" x14ac:dyDescent="0.3">
      <c r="A890" t="s">
        <v>14</v>
      </c>
      <c r="B890">
        <v>1</v>
      </c>
      <c r="D890" t="s">
        <v>20</v>
      </c>
      <c r="E890">
        <v>68</v>
      </c>
    </row>
    <row r="891" spans="1:5" x14ac:dyDescent="0.3">
      <c r="A891" t="s">
        <v>14</v>
      </c>
      <c r="B891">
        <v>83</v>
      </c>
      <c r="D891" t="s">
        <v>20</v>
      </c>
      <c r="E891">
        <v>183</v>
      </c>
    </row>
    <row r="892" spans="1:5" x14ac:dyDescent="0.3">
      <c r="A892" t="s">
        <v>14</v>
      </c>
      <c r="B892">
        <v>2025</v>
      </c>
      <c r="D892" t="s">
        <v>20</v>
      </c>
      <c r="E892">
        <v>133</v>
      </c>
    </row>
    <row r="893" spans="1:5" x14ac:dyDescent="0.3">
      <c r="A893" t="s">
        <v>14</v>
      </c>
      <c r="B893">
        <v>14</v>
      </c>
      <c r="D893" t="s">
        <v>20</v>
      </c>
      <c r="E893">
        <v>2489</v>
      </c>
    </row>
    <row r="894" spans="1:5" x14ac:dyDescent="0.3">
      <c r="A894" t="s">
        <v>14</v>
      </c>
      <c r="B894">
        <v>656</v>
      </c>
      <c r="D894" t="s">
        <v>20</v>
      </c>
      <c r="E894">
        <v>69</v>
      </c>
    </row>
    <row r="895" spans="1:5" x14ac:dyDescent="0.3">
      <c r="A895" t="s">
        <v>14</v>
      </c>
      <c r="B895">
        <v>1596</v>
      </c>
      <c r="D895" t="s">
        <v>20</v>
      </c>
      <c r="E895">
        <v>279</v>
      </c>
    </row>
    <row r="896" spans="1:5" x14ac:dyDescent="0.3">
      <c r="A896" t="s">
        <v>14</v>
      </c>
      <c r="B896">
        <v>10</v>
      </c>
      <c r="D896" t="s">
        <v>20</v>
      </c>
      <c r="E896">
        <v>210</v>
      </c>
    </row>
    <row r="897" spans="1:5" x14ac:dyDescent="0.3">
      <c r="A897" t="s">
        <v>14</v>
      </c>
      <c r="B897">
        <v>1121</v>
      </c>
      <c r="D897" t="s">
        <v>20</v>
      </c>
      <c r="E897">
        <v>2100</v>
      </c>
    </row>
    <row r="898" spans="1:5" x14ac:dyDescent="0.3">
      <c r="A898" t="s">
        <v>14</v>
      </c>
      <c r="B898">
        <v>15</v>
      </c>
      <c r="D898" t="s">
        <v>20</v>
      </c>
      <c r="E898">
        <v>252</v>
      </c>
    </row>
    <row r="899" spans="1:5" x14ac:dyDescent="0.3">
      <c r="A899" t="s">
        <v>14</v>
      </c>
      <c r="B899">
        <v>191</v>
      </c>
      <c r="D899" t="s">
        <v>20</v>
      </c>
      <c r="E899">
        <v>1280</v>
      </c>
    </row>
    <row r="900" spans="1:5" x14ac:dyDescent="0.3">
      <c r="A900" t="s">
        <v>14</v>
      </c>
      <c r="B900">
        <v>16</v>
      </c>
      <c r="D900" t="s">
        <v>20</v>
      </c>
      <c r="E900">
        <v>157</v>
      </c>
    </row>
    <row r="901" spans="1:5" x14ac:dyDescent="0.3">
      <c r="A901" t="s">
        <v>14</v>
      </c>
      <c r="B901">
        <v>17</v>
      </c>
      <c r="D901" t="s">
        <v>20</v>
      </c>
      <c r="E901">
        <v>194</v>
      </c>
    </row>
    <row r="902" spans="1:5" x14ac:dyDescent="0.3">
      <c r="A902" t="s">
        <v>14</v>
      </c>
      <c r="B902">
        <v>34</v>
      </c>
      <c r="D902" t="s">
        <v>20</v>
      </c>
      <c r="E902">
        <v>82</v>
      </c>
    </row>
    <row r="903" spans="1:5" x14ac:dyDescent="0.3">
      <c r="A903" t="s">
        <v>14</v>
      </c>
      <c r="B903">
        <v>1</v>
      </c>
      <c r="D903" t="s">
        <v>20</v>
      </c>
      <c r="E903">
        <v>4233</v>
      </c>
    </row>
    <row r="904" spans="1:5" x14ac:dyDescent="0.3">
      <c r="A904" t="s">
        <v>14</v>
      </c>
      <c r="B904">
        <v>1274</v>
      </c>
      <c r="D904" t="s">
        <v>20</v>
      </c>
      <c r="E904">
        <v>1297</v>
      </c>
    </row>
    <row r="905" spans="1:5" x14ac:dyDescent="0.3">
      <c r="A905" t="s">
        <v>14</v>
      </c>
      <c r="B905">
        <v>210</v>
      </c>
      <c r="D905" t="s">
        <v>20</v>
      </c>
      <c r="E905">
        <v>165</v>
      </c>
    </row>
    <row r="906" spans="1:5" x14ac:dyDescent="0.3">
      <c r="A906" t="s">
        <v>14</v>
      </c>
      <c r="B906">
        <v>248</v>
      </c>
      <c r="D906" t="s">
        <v>20</v>
      </c>
      <c r="E906">
        <v>119</v>
      </c>
    </row>
    <row r="907" spans="1:5" x14ac:dyDescent="0.3">
      <c r="A907" t="s">
        <v>14</v>
      </c>
      <c r="B907">
        <v>513</v>
      </c>
      <c r="D907" t="s">
        <v>20</v>
      </c>
      <c r="E907">
        <v>1797</v>
      </c>
    </row>
    <row r="908" spans="1:5" x14ac:dyDescent="0.3">
      <c r="A908" t="s">
        <v>14</v>
      </c>
      <c r="B908">
        <v>3410</v>
      </c>
      <c r="D908" t="s">
        <v>20</v>
      </c>
      <c r="E908">
        <v>261</v>
      </c>
    </row>
    <row r="909" spans="1:5" x14ac:dyDescent="0.3">
      <c r="A909" t="s">
        <v>14</v>
      </c>
      <c r="B909">
        <v>10</v>
      </c>
      <c r="D909" t="s">
        <v>20</v>
      </c>
      <c r="E909">
        <v>157</v>
      </c>
    </row>
    <row r="910" spans="1:5" x14ac:dyDescent="0.3">
      <c r="A910" t="s">
        <v>14</v>
      </c>
      <c r="B910">
        <v>2201</v>
      </c>
      <c r="D910" t="s">
        <v>20</v>
      </c>
      <c r="E910">
        <v>3533</v>
      </c>
    </row>
    <row r="911" spans="1:5" x14ac:dyDescent="0.3">
      <c r="A911" t="s">
        <v>14</v>
      </c>
      <c r="B911">
        <v>676</v>
      </c>
      <c r="D911" t="s">
        <v>20</v>
      </c>
      <c r="E911">
        <v>155</v>
      </c>
    </row>
    <row r="912" spans="1:5" x14ac:dyDescent="0.3">
      <c r="A912" t="s">
        <v>14</v>
      </c>
      <c r="B912">
        <v>831</v>
      </c>
      <c r="D912" t="s">
        <v>20</v>
      </c>
      <c r="E912">
        <v>132</v>
      </c>
    </row>
    <row r="913" spans="1:5" x14ac:dyDescent="0.3">
      <c r="A913" t="s">
        <v>14</v>
      </c>
      <c r="B913">
        <v>859</v>
      </c>
      <c r="D913" t="s">
        <v>20</v>
      </c>
      <c r="E913">
        <v>1354</v>
      </c>
    </row>
    <row r="914" spans="1:5" x14ac:dyDescent="0.3">
      <c r="A914" t="s">
        <v>14</v>
      </c>
      <c r="B914">
        <v>45</v>
      </c>
      <c r="D914" t="s">
        <v>20</v>
      </c>
      <c r="E914">
        <v>48</v>
      </c>
    </row>
    <row r="915" spans="1:5" x14ac:dyDescent="0.3">
      <c r="A915" t="s">
        <v>14</v>
      </c>
      <c r="B915">
        <v>6</v>
      </c>
      <c r="D915" t="s">
        <v>20</v>
      </c>
      <c r="E915">
        <v>110</v>
      </c>
    </row>
    <row r="916" spans="1:5" x14ac:dyDescent="0.3">
      <c r="A916" t="s">
        <v>14</v>
      </c>
      <c r="B916">
        <v>7</v>
      </c>
      <c r="D916" t="s">
        <v>20</v>
      </c>
      <c r="E916">
        <v>172</v>
      </c>
    </row>
    <row r="917" spans="1:5" x14ac:dyDescent="0.3">
      <c r="A917" t="s">
        <v>14</v>
      </c>
      <c r="B917">
        <v>31</v>
      </c>
      <c r="D917" t="s">
        <v>20</v>
      </c>
      <c r="E917">
        <v>307</v>
      </c>
    </row>
    <row r="918" spans="1:5" x14ac:dyDescent="0.3">
      <c r="A918" t="s">
        <v>14</v>
      </c>
      <c r="B918">
        <v>78</v>
      </c>
      <c r="D918" t="s">
        <v>20</v>
      </c>
      <c r="E918">
        <v>160</v>
      </c>
    </row>
    <row r="919" spans="1:5" x14ac:dyDescent="0.3">
      <c r="A919" t="s">
        <v>14</v>
      </c>
      <c r="B919">
        <v>1225</v>
      </c>
      <c r="D919" t="s">
        <v>20</v>
      </c>
      <c r="E919">
        <v>1467</v>
      </c>
    </row>
    <row r="920" spans="1:5" x14ac:dyDescent="0.3">
      <c r="A920" t="s">
        <v>14</v>
      </c>
      <c r="B920">
        <v>1</v>
      </c>
      <c r="D920" t="s">
        <v>20</v>
      </c>
      <c r="E920">
        <v>2662</v>
      </c>
    </row>
    <row r="921" spans="1:5" x14ac:dyDescent="0.3">
      <c r="A921" t="s">
        <v>14</v>
      </c>
      <c r="B921">
        <v>67</v>
      </c>
      <c r="D921" t="s">
        <v>20</v>
      </c>
      <c r="E921">
        <v>452</v>
      </c>
    </row>
    <row r="922" spans="1:5" x14ac:dyDescent="0.3">
      <c r="A922" t="s">
        <v>14</v>
      </c>
      <c r="B922">
        <v>19</v>
      </c>
      <c r="D922" t="s">
        <v>20</v>
      </c>
      <c r="E922">
        <v>158</v>
      </c>
    </row>
    <row r="923" spans="1:5" x14ac:dyDescent="0.3">
      <c r="A923" t="s">
        <v>14</v>
      </c>
      <c r="B923">
        <v>2108</v>
      </c>
      <c r="D923" t="s">
        <v>20</v>
      </c>
      <c r="E923">
        <v>225</v>
      </c>
    </row>
    <row r="924" spans="1:5" x14ac:dyDescent="0.3">
      <c r="A924" t="s">
        <v>14</v>
      </c>
      <c r="B924">
        <v>679</v>
      </c>
      <c r="D924" t="s">
        <v>20</v>
      </c>
      <c r="E924">
        <v>65</v>
      </c>
    </row>
    <row r="925" spans="1:5" x14ac:dyDescent="0.3">
      <c r="A925" t="s">
        <v>14</v>
      </c>
      <c r="B925">
        <v>36</v>
      </c>
      <c r="D925" t="s">
        <v>20</v>
      </c>
      <c r="E925">
        <v>163</v>
      </c>
    </row>
    <row r="926" spans="1:5" x14ac:dyDescent="0.3">
      <c r="A926" t="s">
        <v>14</v>
      </c>
      <c r="B926">
        <v>47</v>
      </c>
      <c r="D926" t="s">
        <v>20</v>
      </c>
      <c r="E926">
        <v>85</v>
      </c>
    </row>
    <row r="927" spans="1:5" x14ac:dyDescent="0.3">
      <c r="A927" t="s">
        <v>14</v>
      </c>
      <c r="B927">
        <v>70</v>
      </c>
      <c r="D927" t="s">
        <v>20</v>
      </c>
      <c r="E927">
        <v>217</v>
      </c>
    </row>
    <row r="928" spans="1:5" x14ac:dyDescent="0.3">
      <c r="A928" t="s">
        <v>14</v>
      </c>
      <c r="B928">
        <v>154</v>
      </c>
      <c r="D928" t="s">
        <v>20</v>
      </c>
      <c r="E928">
        <v>150</v>
      </c>
    </row>
    <row r="929" spans="1:5" x14ac:dyDescent="0.3">
      <c r="A929" t="s">
        <v>14</v>
      </c>
      <c r="B929">
        <v>22</v>
      </c>
      <c r="D929" t="s">
        <v>20</v>
      </c>
      <c r="E929">
        <v>3272</v>
      </c>
    </row>
    <row r="930" spans="1:5" x14ac:dyDescent="0.3">
      <c r="A930" t="s">
        <v>14</v>
      </c>
      <c r="B930">
        <v>1758</v>
      </c>
      <c r="D930" t="s">
        <v>20</v>
      </c>
      <c r="E930">
        <v>300</v>
      </c>
    </row>
    <row r="931" spans="1:5" x14ac:dyDescent="0.3">
      <c r="A931" t="s">
        <v>14</v>
      </c>
      <c r="B931">
        <v>94</v>
      </c>
      <c r="D931" t="s">
        <v>20</v>
      </c>
      <c r="E931">
        <v>126</v>
      </c>
    </row>
    <row r="932" spans="1:5" x14ac:dyDescent="0.3">
      <c r="A932" t="s">
        <v>14</v>
      </c>
      <c r="B932">
        <v>33</v>
      </c>
      <c r="D932" t="s">
        <v>20</v>
      </c>
      <c r="E932">
        <v>2320</v>
      </c>
    </row>
    <row r="933" spans="1:5" x14ac:dyDescent="0.3">
      <c r="A933" t="s">
        <v>14</v>
      </c>
      <c r="B933">
        <v>1</v>
      </c>
      <c r="D933" t="s">
        <v>20</v>
      </c>
      <c r="E933">
        <v>81</v>
      </c>
    </row>
    <row r="934" spans="1:5" x14ac:dyDescent="0.3">
      <c r="A934" t="s">
        <v>14</v>
      </c>
      <c r="B934">
        <v>31</v>
      </c>
      <c r="D934" t="s">
        <v>20</v>
      </c>
      <c r="E934">
        <v>1887</v>
      </c>
    </row>
    <row r="935" spans="1:5" x14ac:dyDescent="0.3">
      <c r="A935" t="s">
        <v>14</v>
      </c>
      <c r="B935">
        <v>35</v>
      </c>
      <c r="D935" t="s">
        <v>20</v>
      </c>
      <c r="E935">
        <v>4358</v>
      </c>
    </row>
    <row r="936" spans="1:5" x14ac:dyDescent="0.3">
      <c r="A936" t="s">
        <v>14</v>
      </c>
      <c r="B936">
        <v>63</v>
      </c>
      <c r="D936" t="s">
        <v>20</v>
      </c>
      <c r="E936">
        <v>53</v>
      </c>
    </row>
    <row r="937" spans="1:5" x14ac:dyDescent="0.3">
      <c r="A937" t="s">
        <v>14</v>
      </c>
      <c r="B937">
        <v>526</v>
      </c>
      <c r="D937" t="s">
        <v>20</v>
      </c>
      <c r="E937">
        <v>2414</v>
      </c>
    </row>
    <row r="938" spans="1:5" x14ac:dyDescent="0.3">
      <c r="A938" t="s">
        <v>14</v>
      </c>
      <c r="B938">
        <v>121</v>
      </c>
      <c r="D938" t="s">
        <v>20</v>
      </c>
      <c r="E938">
        <v>80</v>
      </c>
    </row>
    <row r="939" spans="1:5" x14ac:dyDescent="0.3">
      <c r="A939" t="s">
        <v>14</v>
      </c>
      <c r="B939">
        <v>67</v>
      </c>
      <c r="D939" t="s">
        <v>20</v>
      </c>
      <c r="E939">
        <v>193</v>
      </c>
    </row>
    <row r="940" spans="1:5" x14ac:dyDescent="0.3">
      <c r="A940" t="s">
        <v>14</v>
      </c>
      <c r="B940">
        <v>57</v>
      </c>
      <c r="D940" t="s">
        <v>20</v>
      </c>
      <c r="E940">
        <v>52</v>
      </c>
    </row>
    <row r="941" spans="1:5" x14ac:dyDescent="0.3">
      <c r="A941" t="s">
        <v>14</v>
      </c>
      <c r="B941">
        <v>1229</v>
      </c>
      <c r="D941" t="s">
        <v>20</v>
      </c>
      <c r="E941">
        <v>290</v>
      </c>
    </row>
    <row r="942" spans="1:5" x14ac:dyDescent="0.3">
      <c r="A942" t="s">
        <v>14</v>
      </c>
      <c r="B942">
        <v>12</v>
      </c>
      <c r="D942" t="s">
        <v>20</v>
      </c>
      <c r="E942">
        <v>122</v>
      </c>
    </row>
    <row r="943" spans="1:5" x14ac:dyDescent="0.3">
      <c r="A943" t="s">
        <v>14</v>
      </c>
      <c r="B943">
        <v>452</v>
      </c>
      <c r="D943" t="s">
        <v>20</v>
      </c>
      <c r="E943">
        <v>1470</v>
      </c>
    </row>
    <row r="944" spans="1:5" x14ac:dyDescent="0.3">
      <c r="A944" t="s">
        <v>14</v>
      </c>
      <c r="B944">
        <v>1886</v>
      </c>
      <c r="D944" t="s">
        <v>20</v>
      </c>
      <c r="E944">
        <v>165</v>
      </c>
    </row>
    <row r="945" spans="1:5" x14ac:dyDescent="0.3">
      <c r="A945" t="s">
        <v>14</v>
      </c>
      <c r="B945">
        <v>1825</v>
      </c>
      <c r="D945" t="s">
        <v>20</v>
      </c>
      <c r="E945">
        <v>182</v>
      </c>
    </row>
    <row r="946" spans="1:5" x14ac:dyDescent="0.3">
      <c r="A946" t="s">
        <v>14</v>
      </c>
      <c r="B946">
        <v>31</v>
      </c>
      <c r="D946" t="s">
        <v>20</v>
      </c>
      <c r="E946">
        <v>199</v>
      </c>
    </row>
    <row r="947" spans="1:5" x14ac:dyDescent="0.3">
      <c r="A947" t="s">
        <v>14</v>
      </c>
      <c r="B947">
        <v>107</v>
      </c>
      <c r="D947" t="s">
        <v>20</v>
      </c>
      <c r="E947">
        <v>56</v>
      </c>
    </row>
    <row r="948" spans="1:5" x14ac:dyDescent="0.3">
      <c r="A948" t="s">
        <v>14</v>
      </c>
      <c r="B948">
        <v>27</v>
      </c>
      <c r="D948" t="s">
        <v>20</v>
      </c>
      <c r="E948">
        <v>1460</v>
      </c>
    </row>
    <row r="949" spans="1:5" x14ac:dyDescent="0.3">
      <c r="A949" t="s">
        <v>14</v>
      </c>
      <c r="B949">
        <v>1221</v>
      </c>
      <c r="D949" t="s">
        <v>20</v>
      </c>
      <c r="E949">
        <v>123</v>
      </c>
    </row>
    <row r="950" spans="1:5" x14ac:dyDescent="0.3">
      <c r="A950" t="s">
        <v>14</v>
      </c>
      <c r="B950">
        <v>1</v>
      </c>
      <c r="D950" t="s">
        <v>20</v>
      </c>
      <c r="E950">
        <v>159</v>
      </c>
    </row>
    <row r="951" spans="1:5" x14ac:dyDescent="0.3">
      <c r="A951" t="s">
        <v>14</v>
      </c>
      <c r="B951">
        <v>16</v>
      </c>
      <c r="D951" t="s">
        <v>20</v>
      </c>
      <c r="E951">
        <v>110</v>
      </c>
    </row>
    <row r="952" spans="1:5" x14ac:dyDescent="0.3">
      <c r="A952" t="s">
        <v>14</v>
      </c>
      <c r="B952">
        <v>41</v>
      </c>
      <c r="D952" t="s">
        <v>20</v>
      </c>
      <c r="E952">
        <v>236</v>
      </c>
    </row>
    <row r="953" spans="1:5" x14ac:dyDescent="0.3">
      <c r="A953" t="s">
        <v>14</v>
      </c>
      <c r="B953">
        <v>523</v>
      </c>
      <c r="D953" t="s">
        <v>20</v>
      </c>
      <c r="E953">
        <v>191</v>
      </c>
    </row>
    <row r="954" spans="1:5" x14ac:dyDescent="0.3">
      <c r="A954" t="s">
        <v>14</v>
      </c>
      <c r="B954">
        <v>141</v>
      </c>
      <c r="D954" t="s">
        <v>20</v>
      </c>
      <c r="E954">
        <v>3934</v>
      </c>
    </row>
    <row r="955" spans="1:5" x14ac:dyDescent="0.3">
      <c r="A955" t="s">
        <v>14</v>
      </c>
      <c r="B955">
        <v>52</v>
      </c>
      <c r="D955" t="s">
        <v>20</v>
      </c>
      <c r="E955">
        <v>80</v>
      </c>
    </row>
    <row r="956" spans="1:5" x14ac:dyDescent="0.3">
      <c r="A956" t="s">
        <v>14</v>
      </c>
      <c r="B956">
        <v>225</v>
      </c>
      <c r="D956" t="s">
        <v>20</v>
      </c>
      <c r="E956">
        <v>462</v>
      </c>
    </row>
    <row r="957" spans="1:5" x14ac:dyDescent="0.3">
      <c r="A957" t="s">
        <v>14</v>
      </c>
      <c r="B957">
        <v>38</v>
      </c>
      <c r="D957" t="s">
        <v>20</v>
      </c>
      <c r="E957">
        <v>179</v>
      </c>
    </row>
    <row r="958" spans="1:5" x14ac:dyDescent="0.3">
      <c r="A958" t="s">
        <v>14</v>
      </c>
      <c r="B958">
        <v>15</v>
      </c>
      <c r="D958" t="s">
        <v>20</v>
      </c>
      <c r="E958">
        <v>1866</v>
      </c>
    </row>
    <row r="959" spans="1:5" x14ac:dyDescent="0.3">
      <c r="A959" t="s">
        <v>14</v>
      </c>
      <c r="B959">
        <v>37</v>
      </c>
      <c r="D959" t="s">
        <v>20</v>
      </c>
      <c r="E959">
        <v>156</v>
      </c>
    </row>
    <row r="960" spans="1:5" x14ac:dyDescent="0.3">
      <c r="A960" t="s">
        <v>14</v>
      </c>
      <c r="B960">
        <v>112</v>
      </c>
      <c r="D960" t="s">
        <v>20</v>
      </c>
      <c r="E960">
        <v>255</v>
      </c>
    </row>
    <row r="961" spans="1:5" x14ac:dyDescent="0.3">
      <c r="A961" t="s">
        <v>14</v>
      </c>
      <c r="B961">
        <v>21</v>
      </c>
      <c r="D961" t="s">
        <v>20</v>
      </c>
      <c r="E961">
        <v>2261</v>
      </c>
    </row>
    <row r="962" spans="1:5" x14ac:dyDescent="0.3">
      <c r="A962" t="s">
        <v>14</v>
      </c>
      <c r="B962">
        <v>67</v>
      </c>
      <c r="D962" t="s">
        <v>20</v>
      </c>
      <c r="E962">
        <v>40</v>
      </c>
    </row>
    <row r="963" spans="1:5" x14ac:dyDescent="0.3">
      <c r="A963" t="s">
        <v>14</v>
      </c>
      <c r="B963">
        <v>78</v>
      </c>
      <c r="D963" t="s">
        <v>20</v>
      </c>
      <c r="E963">
        <v>2289</v>
      </c>
    </row>
    <row r="964" spans="1:5" x14ac:dyDescent="0.3">
      <c r="A964" t="s">
        <v>14</v>
      </c>
      <c r="B964">
        <v>67</v>
      </c>
      <c r="D964" t="s">
        <v>20</v>
      </c>
      <c r="E964">
        <v>65</v>
      </c>
    </row>
    <row r="965" spans="1:5" x14ac:dyDescent="0.3">
      <c r="A965" t="s">
        <v>14</v>
      </c>
      <c r="B965">
        <v>263</v>
      </c>
      <c r="D965" t="s">
        <v>20</v>
      </c>
      <c r="E965">
        <v>3777</v>
      </c>
    </row>
    <row r="966" spans="1:5" x14ac:dyDescent="0.3">
      <c r="A966" t="s">
        <v>14</v>
      </c>
      <c r="B966">
        <v>1691</v>
      </c>
      <c r="D966" t="s">
        <v>20</v>
      </c>
      <c r="E966">
        <v>184</v>
      </c>
    </row>
    <row r="967" spans="1:5" x14ac:dyDescent="0.3">
      <c r="A967" t="s">
        <v>14</v>
      </c>
      <c r="B967">
        <v>181</v>
      </c>
      <c r="D967" t="s">
        <v>20</v>
      </c>
      <c r="E967">
        <v>85</v>
      </c>
    </row>
    <row r="968" spans="1:5" x14ac:dyDescent="0.3">
      <c r="A968" t="s">
        <v>14</v>
      </c>
      <c r="B968">
        <v>13</v>
      </c>
      <c r="D968" t="s">
        <v>20</v>
      </c>
      <c r="E968">
        <v>144</v>
      </c>
    </row>
    <row r="969" spans="1:5" x14ac:dyDescent="0.3">
      <c r="A969" t="s">
        <v>14</v>
      </c>
      <c r="B969">
        <v>1</v>
      </c>
      <c r="D969" t="s">
        <v>20</v>
      </c>
      <c r="E969">
        <v>1902</v>
      </c>
    </row>
    <row r="970" spans="1:5" x14ac:dyDescent="0.3">
      <c r="A970" t="s">
        <v>14</v>
      </c>
      <c r="B970">
        <v>21</v>
      </c>
      <c r="D970" t="s">
        <v>20</v>
      </c>
      <c r="E970">
        <v>105</v>
      </c>
    </row>
    <row r="971" spans="1:5" x14ac:dyDescent="0.3">
      <c r="A971" t="s">
        <v>14</v>
      </c>
      <c r="B971">
        <v>830</v>
      </c>
      <c r="D971" t="s">
        <v>20</v>
      </c>
      <c r="E971">
        <v>132</v>
      </c>
    </row>
    <row r="972" spans="1:5" x14ac:dyDescent="0.3">
      <c r="A972" t="s">
        <v>14</v>
      </c>
      <c r="B972">
        <v>130</v>
      </c>
      <c r="D972" t="s">
        <v>20</v>
      </c>
      <c r="E972">
        <v>96</v>
      </c>
    </row>
    <row r="973" spans="1:5" x14ac:dyDescent="0.3">
      <c r="A973" t="s">
        <v>14</v>
      </c>
      <c r="B973">
        <v>55</v>
      </c>
      <c r="D973" t="s">
        <v>20</v>
      </c>
      <c r="E973">
        <v>114</v>
      </c>
    </row>
    <row r="974" spans="1:5" x14ac:dyDescent="0.3">
      <c r="A974" t="s">
        <v>14</v>
      </c>
      <c r="B974">
        <v>114</v>
      </c>
      <c r="D974" t="s">
        <v>20</v>
      </c>
      <c r="E974">
        <v>203</v>
      </c>
    </row>
    <row r="975" spans="1:5" x14ac:dyDescent="0.3">
      <c r="A975" t="s">
        <v>14</v>
      </c>
      <c r="B975">
        <v>594</v>
      </c>
      <c r="D975" t="s">
        <v>20</v>
      </c>
      <c r="E975">
        <v>1559</v>
      </c>
    </row>
    <row r="976" spans="1:5" x14ac:dyDescent="0.3">
      <c r="A976" t="s">
        <v>14</v>
      </c>
      <c r="B976">
        <v>24</v>
      </c>
      <c r="D976" t="s">
        <v>20</v>
      </c>
      <c r="E976">
        <v>1548</v>
      </c>
    </row>
    <row r="977" spans="1:5" x14ac:dyDescent="0.3">
      <c r="A977" t="s">
        <v>14</v>
      </c>
      <c r="B977">
        <v>252</v>
      </c>
      <c r="D977" t="s">
        <v>20</v>
      </c>
      <c r="E977">
        <v>80</v>
      </c>
    </row>
    <row r="978" spans="1:5" x14ac:dyDescent="0.3">
      <c r="A978" t="s">
        <v>14</v>
      </c>
      <c r="B978">
        <v>67</v>
      </c>
      <c r="D978" t="s">
        <v>20</v>
      </c>
      <c r="E978">
        <v>131</v>
      </c>
    </row>
    <row r="979" spans="1:5" x14ac:dyDescent="0.3">
      <c r="A979" t="s">
        <v>14</v>
      </c>
      <c r="B979">
        <v>742</v>
      </c>
      <c r="D979" t="s">
        <v>20</v>
      </c>
      <c r="E979">
        <v>112</v>
      </c>
    </row>
    <row r="980" spans="1:5" x14ac:dyDescent="0.3">
      <c r="A980" t="s">
        <v>14</v>
      </c>
      <c r="B980">
        <v>75</v>
      </c>
      <c r="D980" t="s">
        <v>20</v>
      </c>
      <c r="E980">
        <v>155</v>
      </c>
    </row>
    <row r="981" spans="1:5" x14ac:dyDescent="0.3">
      <c r="A981" t="s">
        <v>14</v>
      </c>
      <c r="B981">
        <v>4405</v>
      </c>
      <c r="D981" t="s">
        <v>20</v>
      </c>
      <c r="E981">
        <v>266</v>
      </c>
    </row>
    <row r="982" spans="1:5" x14ac:dyDescent="0.3">
      <c r="A982" t="s">
        <v>14</v>
      </c>
      <c r="B982">
        <v>92</v>
      </c>
      <c r="D982" t="s">
        <v>20</v>
      </c>
      <c r="E982">
        <v>155</v>
      </c>
    </row>
    <row r="983" spans="1:5" x14ac:dyDescent="0.3">
      <c r="A983" t="s">
        <v>14</v>
      </c>
      <c r="B983">
        <v>64</v>
      </c>
      <c r="D983" t="s">
        <v>20</v>
      </c>
      <c r="E983">
        <v>207</v>
      </c>
    </row>
    <row r="984" spans="1:5" x14ac:dyDescent="0.3">
      <c r="A984" t="s">
        <v>14</v>
      </c>
      <c r="B984">
        <v>64</v>
      </c>
      <c r="D984" t="s">
        <v>20</v>
      </c>
      <c r="E984">
        <v>245</v>
      </c>
    </row>
    <row r="985" spans="1:5" x14ac:dyDescent="0.3">
      <c r="A985" t="s">
        <v>14</v>
      </c>
      <c r="B985">
        <v>842</v>
      </c>
      <c r="D985" t="s">
        <v>20</v>
      </c>
      <c r="E985">
        <v>1573</v>
      </c>
    </row>
    <row r="986" spans="1:5" x14ac:dyDescent="0.3">
      <c r="A986" t="s">
        <v>14</v>
      </c>
      <c r="B986">
        <v>112</v>
      </c>
      <c r="D986" t="s">
        <v>20</v>
      </c>
      <c r="E986">
        <v>114</v>
      </c>
    </row>
    <row r="987" spans="1:5" x14ac:dyDescent="0.3">
      <c r="A987" t="s">
        <v>14</v>
      </c>
      <c r="B987">
        <v>374</v>
      </c>
      <c r="D987" t="s">
        <v>20</v>
      </c>
      <c r="E987">
        <v>93</v>
      </c>
    </row>
    <row r="988" spans="1:5" hidden="1" x14ac:dyDescent="0.3">
      <c r="A988" t="s">
        <v>47</v>
      </c>
      <c r="B988">
        <v>708</v>
      </c>
      <c r="D988" t="s">
        <v>20</v>
      </c>
      <c r="E988">
        <v>1681</v>
      </c>
    </row>
    <row r="989" spans="1:5" hidden="1" x14ac:dyDescent="0.3">
      <c r="A989" t="s">
        <v>47</v>
      </c>
      <c r="B989">
        <v>808</v>
      </c>
      <c r="D989" t="s">
        <v>20</v>
      </c>
      <c r="E989">
        <v>32</v>
      </c>
    </row>
    <row r="990" spans="1:5" hidden="1" x14ac:dyDescent="0.3">
      <c r="A990" t="s">
        <v>47</v>
      </c>
      <c r="B990">
        <v>61</v>
      </c>
      <c r="D990" t="s">
        <v>20</v>
      </c>
      <c r="E990">
        <v>135</v>
      </c>
    </row>
    <row r="991" spans="1:5" hidden="1" x14ac:dyDescent="0.3">
      <c r="A991" t="s">
        <v>47</v>
      </c>
      <c r="B991">
        <v>211</v>
      </c>
      <c r="D991" t="s">
        <v>20</v>
      </c>
      <c r="E991">
        <v>140</v>
      </c>
    </row>
    <row r="992" spans="1:5" hidden="1" x14ac:dyDescent="0.3">
      <c r="A992" t="s">
        <v>47</v>
      </c>
      <c r="B992">
        <v>86</v>
      </c>
      <c r="D992" t="s">
        <v>20</v>
      </c>
      <c r="E992">
        <v>92</v>
      </c>
    </row>
    <row r="993" spans="1:5" hidden="1" x14ac:dyDescent="0.3">
      <c r="A993" t="s">
        <v>47</v>
      </c>
      <c r="B993">
        <v>1111</v>
      </c>
      <c r="D993" t="s">
        <v>20</v>
      </c>
      <c r="E993">
        <v>1015</v>
      </c>
    </row>
    <row r="994" spans="1:5" hidden="1" x14ac:dyDescent="0.3">
      <c r="A994" t="s">
        <v>47</v>
      </c>
      <c r="B994">
        <v>1089</v>
      </c>
      <c r="D994" t="s">
        <v>20</v>
      </c>
      <c r="E994">
        <v>323</v>
      </c>
    </row>
    <row r="995" spans="1:5" hidden="1" x14ac:dyDescent="0.3">
      <c r="A995" t="s">
        <v>47</v>
      </c>
      <c r="B995">
        <v>3640</v>
      </c>
      <c r="D995" t="s">
        <v>20</v>
      </c>
      <c r="E995">
        <v>2326</v>
      </c>
    </row>
    <row r="996" spans="1:5" hidden="1" x14ac:dyDescent="0.3">
      <c r="A996" t="s">
        <v>47</v>
      </c>
      <c r="B996">
        <v>278</v>
      </c>
      <c r="D996" t="s">
        <v>20</v>
      </c>
      <c r="E996">
        <v>381</v>
      </c>
    </row>
    <row r="997" spans="1:5" hidden="1" x14ac:dyDescent="0.3">
      <c r="A997" t="s">
        <v>47</v>
      </c>
      <c r="B997">
        <v>45</v>
      </c>
      <c r="D997" t="s">
        <v>20</v>
      </c>
      <c r="E997">
        <v>480</v>
      </c>
    </row>
    <row r="998" spans="1:5" hidden="1" x14ac:dyDescent="0.3">
      <c r="A998" t="s">
        <v>47</v>
      </c>
      <c r="B998">
        <v>31</v>
      </c>
      <c r="D998" t="s">
        <v>20</v>
      </c>
      <c r="E998">
        <v>226</v>
      </c>
    </row>
    <row r="999" spans="1:5" hidden="1" x14ac:dyDescent="0.3">
      <c r="A999" t="s">
        <v>47</v>
      </c>
      <c r="B999">
        <v>14</v>
      </c>
      <c r="D999" t="s">
        <v>20</v>
      </c>
      <c r="E999">
        <v>241</v>
      </c>
    </row>
    <row r="1000" spans="1:5" hidden="1" x14ac:dyDescent="0.3">
      <c r="A1000" t="s">
        <v>47</v>
      </c>
      <c r="B1000">
        <v>27</v>
      </c>
      <c r="D1000" t="s">
        <v>20</v>
      </c>
      <c r="E1000">
        <v>132</v>
      </c>
    </row>
    <row r="1001" spans="1:5" hidden="1" x14ac:dyDescent="0.3">
      <c r="A1001" t="s">
        <v>47</v>
      </c>
      <c r="B1001">
        <v>66</v>
      </c>
      <c r="D1001" t="s">
        <v>20</v>
      </c>
      <c r="E1001">
        <v>2043</v>
      </c>
    </row>
  </sheetData>
  <autoFilter ref="A1:B1001" xr:uid="{00000000-0009-0000-0000-000005000000}">
    <filterColumn colId="0">
      <filters>
        <filter val="failed"/>
        <filter val="successful"/>
      </filters>
    </filterColumn>
  </autoFilter>
  <sortState xmlns:xlrd2="http://schemas.microsoft.com/office/spreadsheetml/2017/richdata2" ref="D2:E1001">
    <sortCondition ref="D2:D1001" customList="failed"/>
  </sortState>
  <conditionalFormatting sqref="A1:A1048576">
    <cfRule type="containsText" dxfId="11" priority="13" operator="containsText" text="succesful">
      <formula>NOT(ISERROR(SEARCH("succesful",A1)))</formula>
    </cfRule>
  </conditionalFormatting>
  <conditionalFormatting sqref="A2:A1001">
    <cfRule type="containsText" dxfId="10" priority="9" operator="containsText" text="successful">
      <formula>NOT(ISERROR(SEARCH("successful",A2)))</formula>
    </cfRule>
    <cfRule type="containsText" dxfId="9" priority="10" operator="containsText" text="canceled">
      <formula>NOT(ISERROR(SEARCH("canceled",A2)))</formula>
    </cfRule>
    <cfRule type="containsText" dxfId="8" priority="11" operator="containsText" text="succesful">
      <formula>NOT(ISERROR(SEARCH("succesful",A2)))</formula>
    </cfRule>
    <cfRule type="containsText" dxfId="7" priority="12" operator="containsText" text="live">
      <formula>NOT(ISERROR(SEARCH("live",A2)))</formula>
    </cfRule>
    <cfRule type="containsText" dxfId="6" priority="14" operator="containsText" text="failed">
      <formula>NOT(ISERROR(SEARCH("failed",A2)))</formula>
    </cfRule>
    <cfRule type="colorScale" priority="15">
      <colorScale>
        <cfvo type="min"/>
        <cfvo type="max"/>
        <color rgb="FFFCFCFF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ntainsText" dxfId="5" priority="5" operator="containsText" text="succesful">
      <formula>NOT(ISERROR(SEARCH("succesful",D1)))</formula>
    </cfRule>
  </conditionalFormatting>
  <conditionalFormatting sqref="D2:D1001">
    <cfRule type="containsText" dxfId="4" priority="1" operator="containsText" text="successful">
      <formula>NOT(ISERROR(SEARCH("successful",D2)))</formula>
    </cfRule>
    <cfRule type="containsText" dxfId="3" priority="2" operator="containsText" text="canceled">
      <formula>NOT(ISERROR(SEARCH("canceled",D2)))</formula>
    </cfRule>
    <cfRule type="containsText" dxfId="2" priority="3" operator="containsText" text="succesful">
      <formula>NOT(ISERROR(SEARCH("succesful",D2)))</formula>
    </cfRule>
    <cfRule type="containsText" dxfId="1" priority="4" operator="containsText" text="live">
      <formula>NOT(ISERROR(SEARCH("live",D2)))</formula>
    </cfRule>
    <cfRule type="containsText" dxfId="0" priority="6" operator="containsText" text="failed">
      <formula>NOT(ISERROR(SEARCH("failed",D2)))</formula>
    </cfRule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Sheet4</vt:lpstr>
      <vt:lpstr>Sheet2</vt:lpstr>
      <vt:lpstr>Crowdfunding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tony rodriguez</cp:lastModifiedBy>
  <dcterms:created xsi:type="dcterms:W3CDTF">2021-09-29T18:52:28Z</dcterms:created>
  <dcterms:modified xsi:type="dcterms:W3CDTF">2023-10-02T21:24:08Z</dcterms:modified>
</cp:coreProperties>
</file>