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xhuang4_memphis_edu/Documents/1_Carey/4_Research/SARS-CoV-2 research/Results/"/>
    </mc:Choice>
  </mc:AlternateContent>
  <xr:revisionPtr revIDLastSave="1254" documentId="8_{56C21FB4-78F7-4586-9554-939B177F89B5}" xr6:coauthVersionLast="47" xr6:coauthVersionMax="47" xr10:uidLastSave="{2A9F333A-A943-4127-91C1-C6B59A33E7CC}"/>
  <bookViews>
    <workbookView xWindow="33290" yWindow="-110" windowWidth="18020" windowHeight="12220" xr2:uid="{4D9A412B-7E87-441B-8CC4-95E6B56AE75C}"/>
  </bookViews>
  <sheets>
    <sheet name="HI" sheetId="1" r:id="rId1"/>
    <sheet name="WT6M0J" sheetId="2" r:id="rId2"/>
    <sheet name="Alpha" sheetId="4" r:id="rId3"/>
    <sheet name="Beta" sheetId="5" r:id="rId4"/>
    <sheet name="Gamma" sheetId="6" r:id="rId5"/>
    <sheet name="Delta" sheetId="7" r:id="rId6"/>
    <sheet name="Omicron" sheetId="8" r:id="rId7"/>
    <sheet name="WT6LZG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8" l="1"/>
  <c r="G7" i="8"/>
  <c r="G8" i="8"/>
  <c r="G9" i="8"/>
  <c r="G10" i="8"/>
  <c r="K19" i="8" s="1"/>
  <c r="G11" i="8"/>
  <c r="G12" i="8"/>
  <c r="G13" i="8"/>
  <c r="G14" i="8"/>
  <c r="G15" i="8"/>
  <c r="G16" i="8"/>
  <c r="G17" i="8"/>
  <c r="G18" i="8"/>
  <c r="I14" i="8" s="1"/>
  <c r="G2" i="8"/>
  <c r="G3" i="8"/>
  <c r="G4" i="8"/>
  <c r="J19" i="3"/>
  <c r="I19" i="3"/>
  <c r="I19" i="8"/>
  <c r="I19" i="6"/>
  <c r="J19" i="6"/>
  <c r="K19" i="6" s="1"/>
  <c r="I20" i="7"/>
  <c r="K20" i="7"/>
  <c r="J31" i="3"/>
  <c r="I31" i="3"/>
  <c r="I27" i="3"/>
  <c r="J27" i="3"/>
  <c r="I20" i="5"/>
  <c r="J20" i="5"/>
  <c r="J23" i="3"/>
  <c r="I23" i="3"/>
  <c r="I19" i="4"/>
  <c r="J19" i="4"/>
  <c r="K19" i="4" s="1"/>
  <c r="I14" i="3"/>
  <c r="J1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G3" i="6"/>
  <c r="I14" i="6" s="1"/>
  <c r="I14" i="7"/>
  <c r="G6" i="7"/>
  <c r="J14" i="7"/>
  <c r="K14" i="7" s="1"/>
  <c r="G3" i="7"/>
  <c r="G4" i="7"/>
  <c r="G5" i="7"/>
  <c r="G7" i="7"/>
  <c r="G8" i="7"/>
  <c r="G9" i="7"/>
  <c r="G10" i="7"/>
  <c r="G11" i="7"/>
  <c r="G12" i="7"/>
  <c r="G13" i="7"/>
  <c r="G14" i="7"/>
  <c r="G15" i="7"/>
  <c r="G16" i="7"/>
  <c r="G17" i="7"/>
  <c r="G18" i="7"/>
  <c r="G2" i="7"/>
  <c r="J31" i="2"/>
  <c r="K31" i="2"/>
  <c r="J14" i="6"/>
  <c r="I14" i="5"/>
  <c r="I23" i="2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2" i="6"/>
  <c r="I27" i="2"/>
  <c r="J27" i="2"/>
  <c r="J23" i="2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G3" i="4"/>
  <c r="G4" i="4"/>
  <c r="G3" i="5"/>
  <c r="G4" i="5"/>
  <c r="G5" i="5"/>
  <c r="G6" i="5"/>
  <c r="G7" i="5"/>
  <c r="J14" i="5" s="1"/>
  <c r="G8" i="5"/>
  <c r="G9" i="5"/>
  <c r="G10" i="5"/>
  <c r="G11" i="5"/>
  <c r="G12" i="5"/>
  <c r="G13" i="5"/>
  <c r="G14" i="5"/>
  <c r="G15" i="5"/>
  <c r="G16" i="5"/>
  <c r="G2" i="5"/>
  <c r="G3" i="2"/>
  <c r="G4" i="2"/>
  <c r="G5" i="2"/>
  <c r="I19" i="2" s="1"/>
  <c r="G6" i="2"/>
  <c r="G7" i="2"/>
  <c r="G8" i="2"/>
  <c r="J14" i="2" s="1"/>
  <c r="G9" i="2"/>
  <c r="I14" i="2" s="1"/>
  <c r="G10" i="2"/>
  <c r="G11" i="2"/>
  <c r="G12" i="2"/>
  <c r="G13" i="2"/>
  <c r="G14" i="2"/>
  <c r="G15" i="2"/>
  <c r="G16" i="2"/>
  <c r="G17" i="2"/>
  <c r="G2" i="2"/>
  <c r="G5" i="8"/>
  <c r="I14" i="4"/>
  <c r="G5" i="4"/>
  <c r="K14" i="8" l="1"/>
  <c r="M14" i="8" s="1"/>
  <c r="M19" i="8"/>
  <c r="K31" i="3"/>
  <c r="K20" i="5"/>
  <c r="K14" i="3"/>
  <c r="K27" i="3"/>
  <c r="K23" i="3"/>
  <c r="K14" i="6"/>
  <c r="K14" i="5"/>
  <c r="K27" i="2"/>
  <c r="J19" i="2"/>
  <c r="K23" i="2"/>
  <c r="K19" i="2"/>
  <c r="J14" i="4"/>
  <c r="K14" i="2"/>
  <c r="K14" i="4"/>
  <c r="K19" i="3" l="1"/>
</calcChain>
</file>

<file path=xl/sharedStrings.xml><?xml version="1.0" encoding="utf-8"?>
<sst xmlns="http://schemas.openxmlformats.org/spreadsheetml/2006/main" count="532" uniqueCount="92">
  <si>
    <t>Gly</t>
  </si>
  <si>
    <t>Amino acids</t>
  </si>
  <si>
    <t>Ala</t>
  </si>
  <si>
    <t>Pro</t>
  </si>
  <si>
    <t>Val</t>
  </si>
  <si>
    <t>Leu</t>
  </si>
  <si>
    <t>Ile</t>
  </si>
  <si>
    <t>Met</t>
  </si>
  <si>
    <t>Phe</t>
  </si>
  <si>
    <t>Tyr</t>
  </si>
  <si>
    <t>Trp</t>
  </si>
  <si>
    <t>Ser</t>
  </si>
  <si>
    <t>Thr</t>
  </si>
  <si>
    <t>Cys</t>
  </si>
  <si>
    <t>Asn</t>
  </si>
  <si>
    <t>Gln</t>
  </si>
  <si>
    <t>Lys</t>
  </si>
  <si>
    <t>His</t>
  </si>
  <si>
    <t>Arg</t>
  </si>
  <si>
    <t>Asp</t>
  </si>
  <si>
    <t>Glu</t>
  </si>
  <si>
    <t>+</t>
  </si>
  <si>
    <t>-</t>
  </si>
  <si>
    <t>nonpolar</t>
  </si>
  <si>
    <t>polar</t>
  </si>
  <si>
    <t>Property</t>
  </si>
  <si>
    <t>HB donor</t>
  </si>
  <si>
    <t>HB donor and acceptor</t>
  </si>
  <si>
    <t>HB acceptor</t>
  </si>
  <si>
    <t>weak HB donor</t>
  </si>
  <si>
    <t>x</t>
  </si>
  <si>
    <t>X</t>
  </si>
  <si>
    <t xml:space="preserve">Some people treat it as polar and HB donor </t>
  </si>
  <si>
    <t>Ala475-Gln24</t>
  </si>
  <si>
    <t>HI of residue on ACE2</t>
  </si>
  <si>
    <t>HI of residue on RBD</t>
  </si>
  <si>
    <t>Interaction Type</t>
  </si>
  <si>
    <t>U</t>
  </si>
  <si>
    <t>Favorable (F) or unfavorable (U)</t>
  </si>
  <si>
    <t>Gly476-Ser19</t>
  </si>
  <si>
    <t>nonpolar-polar</t>
  </si>
  <si>
    <t>Gly476-Gln24</t>
  </si>
  <si>
    <t>Gly496-Asp38</t>
  </si>
  <si>
    <t>nonpolar-charged</t>
  </si>
  <si>
    <t>Thr500-Gly326</t>
  </si>
  <si>
    <t>Thr500-Asp355</t>
  </si>
  <si>
    <t>polar-charged</t>
  </si>
  <si>
    <t>F</t>
  </si>
  <si>
    <t>Asn501-Lys353</t>
  </si>
  <si>
    <t>Asn501-Gly354</t>
  </si>
  <si>
    <t>Asn501-Asp355</t>
  </si>
  <si>
    <t>Gly502-Gly326</t>
  </si>
  <si>
    <t>nonpolar-nonpolar</t>
  </si>
  <si>
    <t>Gly502-Lys353</t>
  </si>
  <si>
    <t>Gly502-Gly354</t>
  </si>
  <si>
    <t>Gly502-Asp355</t>
  </si>
  <si>
    <t>Gly504-Gly354</t>
  </si>
  <si>
    <t>Try505-Lys353</t>
  </si>
  <si>
    <t>Try505-Gly354</t>
  </si>
  <si>
    <t>Ala475-Thr27</t>
  </si>
  <si>
    <t>Asn487-Gln24</t>
  </si>
  <si>
    <t>popar-polar</t>
  </si>
  <si>
    <t>Tyr501-Lys353</t>
  </si>
  <si>
    <t>Tyr501-Gly354</t>
  </si>
  <si>
    <t>Tyr501-Asp355</t>
  </si>
  <si>
    <t>Asn487-Phe28</t>
  </si>
  <si>
    <t>popar-nonpolar</t>
  </si>
  <si>
    <t>Gly496-ASp38</t>
  </si>
  <si>
    <t>Thr500-ASP355</t>
  </si>
  <si>
    <t>Asn477-Ser19</t>
  </si>
  <si>
    <t>Val503--Gly354</t>
  </si>
  <si>
    <t>His505-Lys353</t>
  </si>
  <si>
    <t>charged-charged</t>
  </si>
  <si>
    <t>His505-Gly354</t>
  </si>
  <si>
    <t>charged-nonpolar</t>
  </si>
  <si>
    <t>Contact distances</t>
  </si>
  <si>
    <t>Contact distance</t>
  </si>
  <si>
    <t>Net F</t>
  </si>
  <si>
    <t>HI of the contact pair</t>
  </si>
  <si>
    <t>Hydropathy index (HI)</t>
  </si>
  <si>
    <t>Hydrogen bond (HB) property</t>
  </si>
  <si>
    <t>For comparision with 6M0J</t>
  </si>
  <si>
    <t>For comparision with 6LZG</t>
  </si>
  <si>
    <t>For comparison with 6M0J</t>
  </si>
  <si>
    <t>For comparison  with 6LZG</t>
  </si>
  <si>
    <t>For comparison with Alpha</t>
  </si>
  <si>
    <t>For comparison withOmicron</t>
  </si>
  <si>
    <t>For comparison withBeta</t>
  </si>
  <si>
    <t>For comparison with Gaman</t>
  </si>
  <si>
    <t>For comparison with Delta</t>
  </si>
  <si>
    <t>For comparison with 6LZG</t>
  </si>
  <si>
    <t>For comparison withAlpha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</si>
</sst>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Fill="1"/>
    <xf numFmtId="0" fontId="5" fillId="2" borderId="0" xfId="0" applyFont="1" applyFill="1" applyAlignment="1">
      <alignment horizontal="left"/>
    </xf>
    <xf numFmtId="3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219B-FB04-434C-A4F8-0C61E004C1CE}">
  <dimension ref="A1:E21"/>
  <sheetViews>
    <sheetView tabSelected="1" zoomScale="115" zoomScaleNormal="115" workbookViewId="0">
      <selection activeCell="E9" sqref="E9"/>
    </sheetView>
  </sheetViews>
  <sheetFormatPr defaultRowHeight="14.4" x14ac:dyDescent="0.55000000000000004"/>
  <cols>
    <col min="1" max="1" width="12.68359375" customWidth="1"/>
    <col min="2" max="2" width="21.1015625" style="1" customWidth="1"/>
    <col min="3" max="3" width="15.20703125" customWidth="1"/>
    <col min="4" max="4" width="26.5234375" customWidth="1"/>
    <col min="5" max="5" width="44.3125" customWidth="1"/>
  </cols>
  <sheetData>
    <row r="1" spans="1:4" s="4" customFormat="1" x14ac:dyDescent="0.55000000000000004">
      <c r="A1" s="4" t="s">
        <v>1</v>
      </c>
      <c r="B1" s="5" t="s">
        <v>79</v>
      </c>
      <c r="C1" s="4" t="s">
        <v>25</v>
      </c>
      <c r="D1" s="4" t="s">
        <v>80</v>
      </c>
    </row>
    <row r="2" spans="1:4" x14ac:dyDescent="0.55000000000000004">
      <c r="A2" t="s">
        <v>2</v>
      </c>
      <c r="B2" s="1">
        <v>1.8</v>
      </c>
      <c r="C2" s="2" t="s">
        <v>23</v>
      </c>
      <c r="D2" t="s">
        <v>30</v>
      </c>
    </row>
    <row r="3" spans="1:4" x14ac:dyDescent="0.55000000000000004">
      <c r="A3" t="s">
        <v>18</v>
      </c>
      <c r="B3" s="1">
        <v>-4.5</v>
      </c>
      <c r="C3" t="s">
        <v>21</v>
      </c>
      <c r="D3" t="s">
        <v>26</v>
      </c>
    </row>
    <row r="4" spans="1:4" x14ac:dyDescent="0.55000000000000004">
      <c r="A4" t="s">
        <v>14</v>
      </c>
      <c r="B4" s="1">
        <v>-3.5</v>
      </c>
      <c r="C4" s="3" t="s">
        <v>24</v>
      </c>
      <c r="D4" t="s">
        <v>27</v>
      </c>
    </row>
    <row r="5" spans="1:4" x14ac:dyDescent="0.55000000000000004">
      <c r="A5" t="s">
        <v>19</v>
      </c>
      <c r="B5" s="1">
        <v>-3.5</v>
      </c>
      <c r="C5" t="s">
        <v>22</v>
      </c>
      <c r="D5" t="s">
        <v>28</v>
      </c>
    </row>
    <row r="6" spans="1:4" x14ac:dyDescent="0.55000000000000004">
      <c r="A6" t="s">
        <v>13</v>
      </c>
      <c r="B6" s="1">
        <v>2.5</v>
      </c>
      <c r="C6" s="3" t="s">
        <v>24</v>
      </c>
      <c r="D6" t="s">
        <v>29</v>
      </c>
    </row>
    <row r="7" spans="1:4" x14ac:dyDescent="0.55000000000000004">
      <c r="A7" t="s">
        <v>15</v>
      </c>
      <c r="B7" s="1">
        <v>-3.5</v>
      </c>
      <c r="C7" s="3" t="s">
        <v>24</v>
      </c>
      <c r="D7" t="s">
        <v>27</v>
      </c>
    </row>
    <row r="8" spans="1:4" x14ac:dyDescent="0.55000000000000004">
      <c r="A8" t="s">
        <v>20</v>
      </c>
      <c r="B8" s="1">
        <v>-3.5</v>
      </c>
      <c r="C8" t="s">
        <v>22</v>
      </c>
      <c r="D8" t="s">
        <v>28</v>
      </c>
    </row>
    <row r="9" spans="1:4" x14ac:dyDescent="0.55000000000000004">
      <c r="A9" t="s">
        <v>0</v>
      </c>
      <c r="B9" s="1">
        <v>-0.4</v>
      </c>
      <c r="C9" s="2" t="s">
        <v>23</v>
      </c>
      <c r="D9" t="s">
        <v>31</v>
      </c>
    </row>
    <row r="10" spans="1:4" x14ac:dyDescent="0.55000000000000004">
      <c r="A10" t="s">
        <v>17</v>
      </c>
      <c r="B10" s="1">
        <v>-3.2</v>
      </c>
      <c r="C10" t="s">
        <v>21</v>
      </c>
      <c r="D10" t="s">
        <v>27</v>
      </c>
    </row>
    <row r="11" spans="1:4" x14ac:dyDescent="0.55000000000000004">
      <c r="A11" t="s">
        <v>6</v>
      </c>
      <c r="B11" s="1">
        <v>4.5</v>
      </c>
      <c r="C11" s="2" t="s">
        <v>23</v>
      </c>
      <c r="D11" t="s">
        <v>31</v>
      </c>
    </row>
    <row r="12" spans="1:4" x14ac:dyDescent="0.55000000000000004">
      <c r="A12" t="s">
        <v>5</v>
      </c>
      <c r="B12" s="1">
        <v>3.8</v>
      </c>
      <c r="C12" s="2" t="s">
        <v>23</v>
      </c>
      <c r="D12" t="s">
        <v>31</v>
      </c>
    </row>
    <row r="13" spans="1:4" x14ac:dyDescent="0.55000000000000004">
      <c r="A13" t="s">
        <v>16</v>
      </c>
      <c r="B13" s="1">
        <v>-3.9</v>
      </c>
      <c r="C13" t="s">
        <v>21</v>
      </c>
      <c r="D13" t="s">
        <v>26</v>
      </c>
    </row>
    <row r="14" spans="1:4" x14ac:dyDescent="0.55000000000000004">
      <c r="A14" t="s">
        <v>7</v>
      </c>
      <c r="B14" s="1">
        <v>1.9</v>
      </c>
      <c r="C14" s="2" t="s">
        <v>23</v>
      </c>
      <c r="D14" t="s">
        <v>31</v>
      </c>
    </row>
    <row r="15" spans="1:4" x14ac:dyDescent="0.55000000000000004">
      <c r="A15" t="s">
        <v>8</v>
      </c>
      <c r="B15" s="1">
        <v>2.8</v>
      </c>
      <c r="C15" s="2" t="s">
        <v>23</v>
      </c>
      <c r="D15" t="s">
        <v>31</v>
      </c>
    </row>
    <row r="16" spans="1:4" x14ac:dyDescent="0.55000000000000004">
      <c r="A16" t="s">
        <v>3</v>
      </c>
      <c r="B16" s="1">
        <v>1.6</v>
      </c>
      <c r="C16" s="2" t="s">
        <v>23</v>
      </c>
      <c r="D16" t="s">
        <v>31</v>
      </c>
    </row>
    <row r="17" spans="1:5" x14ac:dyDescent="0.55000000000000004">
      <c r="A17" t="s">
        <v>11</v>
      </c>
      <c r="B17" s="1">
        <v>-0.8</v>
      </c>
      <c r="C17" s="3" t="s">
        <v>24</v>
      </c>
      <c r="D17" t="s">
        <v>27</v>
      </c>
    </row>
    <row r="18" spans="1:5" x14ac:dyDescent="0.55000000000000004">
      <c r="A18" t="s">
        <v>12</v>
      </c>
      <c r="B18" s="1">
        <v>-0.7</v>
      </c>
      <c r="C18" s="3" t="s">
        <v>24</v>
      </c>
      <c r="D18" t="s">
        <v>27</v>
      </c>
    </row>
    <row r="19" spans="1:5" x14ac:dyDescent="0.55000000000000004">
      <c r="A19" t="s">
        <v>10</v>
      </c>
      <c r="B19" s="1">
        <v>-0.9</v>
      </c>
      <c r="C19" s="2" t="s">
        <v>23</v>
      </c>
      <c r="D19" t="s">
        <v>31</v>
      </c>
      <c r="E19" t="s">
        <v>32</v>
      </c>
    </row>
    <row r="20" spans="1:5" x14ac:dyDescent="0.55000000000000004">
      <c r="A20" t="s">
        <v>9</v>
      </c>
      <c r="B20" s="1">
        <v>-1.3</v>
      </c>
      <c r="C20" s="3" t="s">
        <v>24</v>
      </c>
      <c r="D20" t="s">
        <v>27</v>
      </c>
    </row>
    <row r="21" spans="1:5" x14ac:dyDescent="0.55000000000000004">
      <c r="A21" t="s">
        <v>4</v>
      </c>
      <c r="B21" s="1">
        <v>4.2</v>
      </c>
      <c r="C21" s="2" t="s">
        <v>23</v>
      </c>
      <c r="D21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9C65-899D-49C1-9E35-D815CB91998C}">
  <dimension ref="A1:L33"/>
  <sheetViews>
    <sheetView topLeftCell="C14" workbookViewId="0">
      <selection activeCell="E23" sqref="E23"/>
    </sheetView>
  </sheetViews>
  <sheetFormatPr defaultRowHeight="14.4" x14ac:dyDescent="0.55000000000000004"/>
  <cols>
    <col min="1" max="1" width="14.89453125" style="1" customWidth="1"/>
    <col min="2" max="2" width="19.5234375" style="1" customWidth="1"/>
    <col min="3" max="3" width="20.41796875" style="1" customWidth="1"/>
    <col min="4" max="4" width="17.5234375" style="1" customWidth="1"/>
    <col min="5" max="5" width="29.3125" style="1" customWidth="1"/>
    <col min="6" max="6" width="20.3125" customWidth="1"/>
    <col min="7" max="7" width="20.5234375" customWidth="1"/>
  </cols>
  <sheetData>
    <row r="1" spans="1:11" s="5" customFormat="1" x14ac:dyDescent="0.55000000000000004">
      <c r="B1" s="5" t="s">
        <v>35</v>
      </c>
      <c r="C1" s="5" t="s">
        <v>34</v>
      </c>
      <c r="D1" s="5" t="s">
        <v>36</v>
      </c>
      <c r="E1" s="5" t="s">
        <v>38</v>
      </c>
      <c r="F1" s="5" t="s">
        <v>75</v>
      </c>
      <c r="G1" s="5" t="s">
        <v>78</v>
      </c>
    </row>
    <row r="2" spans="1:11" s="12" customFormat="1" x14ac:dyDescent="0.55000000000000004">
      <c r="A2" s="12" t="s">
        <v>33</v>
      </c>
      <c r="B2" s="12">
        <v>1.8</v>
      </c>
      <c r="C2" s="12">
        <v>-3.5</v>
      </c>
      <c r="D2" s="12" t="s">
        <v>40</v>
      </c>
      <c r="E2" s="12" t="s">
        <v>37</v>
      </c>
      <c r="F2" s="12">
        <v>6.11</v>
      </c>
      <c r="G2" s="13">
        <f>(B2+C2)/F2</f>
        <v>-0.27823240589198034</v>
      </c>
    </row>
    <row r="3" spans="1:11" s="12" customFormat="1" ht="14.4" customHeight="1" x14ac:dyDescent="0.55000000000000004">
      <c r="A3" s="12" t="s">
        <v>39</v>
      </c>
      <c r="B3" s="12">
        <v>-0.4</v>
      </c>
      <c r="C3" s="12">
        <v>-0.8</v>
      </c>
      <c r="D3" s="12" t="s">
        <v>40</v>
      </c>
      <c r="E3" s="12" t="s">
        <v>37</v>
      </c>
      <c r="F3" s="12">
        <v>6.1749999999999998</v>
      </c>
      <c r="G3" s="13">
        <f t="shared" ref="G3:G17" si="0">(B3+C3)/F3</f>
        <v>-0.19433198380566805</v>
      </c>
    </row>
    <row r="4" spans="1:11" s="12" customFormat="1" x14ac:dyDescent="0.55000000000000004">
      <c r="A4" s="12" t="s">
        <v>41</v>
      </c>
      <c r="B4" s="12">
        <v>-0.4</v>
      </c>
      <c r="C4" s="12">
        <v>-3.5</v>
      </c>
      <c r="D4" s="12" t="s">
        <v>40</v>
      </c>
      <c r="E4" s="12" t="s">
        <v>37</v>
      </c>
      <c r="F4" s="12">
        <v>6.48</v>
      </c>
      <c r="G4" s="13">
        <f t="shared" si="0"/>
        <v>-0.60185185185185175</v>
      </c>
    </row>
    <row r="5" spans="1:11" s="13" customFormat="1" x14ac:dyDescent="0.55000000000000004">
      <c r="A5" s="13" t="s">
        <v>42</v>
      </c>
      <c r="B5" s="13">
        <v>-0.4</v>
      </c>
      <c r="C5" s="13">
        <v>-3.5</v>
      </c>
      <c r="D5" s="13" t="s">
        <v>43</v>
      </c>
      <c r="E5" s="13" t="s">
        <v>37</v>
      </c>
      <c r="F5" s="13">
        <v>6.77</v>
      </c>
      <c r="G5" s="13">
        <f t="shared" si="0"/>
        <v>-0.5760709010339734</v>
      </c>
    </row>
    <row r="6" spans="1:11" s="13" customFormat="1" x14ac:dyDescent="0.55000000000000004">
      <c r="A6" s="13" t="s">
        <v>44</v>
      </c>
      <c r="B6" s="13">
        <v>-0.7</v>
      </c>
      <c r="C6" s="13">
        <v>-0.4</v>
      </c>
      <c r="D6" s="13" t="s">
        <v>40</v>
      </c>
      <c r="E6" s="13" t="s">
        <v>37</v>
      </c>
      <c r="F6" s="13">
        <v>6.5890000000000004</v>
      </c>
      <c r="G6" s="13">
        <f t="shared" si="0"/>
        <v>-0.1669449081803005</v>
      </c>
    </row>
    <row r="7" spans="1:11" s="13" customFormat="1" ht="17.399999999999999" customHeight="1" x14ac:dyDescent="0.55000000000000004">
      <c r="A7" s="13" t="s">
        <v>45</v>
      </c>
      <c r="B7" s="13">
        <v>-0.7</v>
      </c>
      <c r="C7" s="13">
        <v>-3.5</v>
      </c>
      <c r="D7" s="13" t="s">
        <v>46</v>
      </c>
      <c r="E7" s="13" t="s">
        <v>47</v>
      </c>
      <c r="F7" s="13">
        <v>6.6</v>
      </c>
      <c r="G7" s="13">
        <f t="shared" si="0"/>
        <v>-0.63636363636363646</v>
      </c>
    </row>
    <row r="8" spans="1:11" s="13" customFormat="1" x14ac:dyDescent="0.55000000000000004">
      <c r="A8" s="13" t="s">
        <v>48</v>
      </c>
      <c r="B8" s="13">
        <v>-3.5</v>
      </c>
      <c r="C8" s="13">
        <v>-3.9</v>
      </c>
      <c r="D8" s="13" t="s">
        <v>46</v>
      </c>
      <c r="E8" s="13" t="s">
        <v>47</v>
      </c>
      <c r="F8" s="13">
        <v>5.508</v>
      </c>
      <c r="G8" s="13">
        <f t="shared" si="0"/>
        <v>-1.3435003631082063</v>
      </c>
    </row>
    <row r="9" spans="1:11" s="13" customFormat="1" x14ac:dyDescent="0.55000000000000004">
      <c r="A9" s="13" t="s">
        <v>49</v>
      </c>
      <c r="B9" s="13">
        <v>-3.5</v>
      </c>
      <c r="C9" s="13">
        <v>-0.4</v>
      </c>
      <c r="D9" s="13" t="s">
        <v>40</v>
      </c>
      <c r="E9" s="13" t="s">
        <v>37</v>
      </c>
      <c r="F9" s="13">
        <v>5.8159999999999998</v>
      </c>
      <c r="G9" s="13">
        <f t="shared" si="0"/>
        <v>-0.67056396148555708</v>
      </c>
    </row>
    <row r="10" spans="1:11" s="13" customFormat="1" x14ac:dyDescent="0.55000000000000004">
      <c r="A10" s="13" t="s">
        <v>50</v>
      </c>
      <c r="B10" s="13">
        <v>-3.5</v>
      </c>
      <c r="C10" s="13">
        <v>-3.5</v>
      </c>
      <c r="D10" s="13" t="s">
        <v>46</v>
      </c>
      <c r="E10" s="13" t="s">
        <v>47</v>
      </c>
      <c r="F10" s="13">
        <v>5.26</v>
      </c>
      <c r="G10" s="13">
        <f t="shared" si="0"/>
        <v>-1.3307984790874525</v>
      </c>
    </row>
    <row r="11" spans="1:11" s="13" customFormat="1" x14ac:dyDescent="0.55000000000000004">
      <c r="A11" s="13" t="s">
        <v>51</v>
      </c>
      <c r="B11" s="13">
        <v>-0.4</v>
      </c>
      <c r="C11" s="13">
        <v>-0.4</v>
      </c>
      <c r="D11" s="13" t="s">
        <v>52</v>
      </c>
      <c r="E11" s="13" t="s">
        <v>47</v>
      </c>
      <c r="F11" s="13">
        <v>6.5579999999999998</v>
      </c>
      <c r="G11" s="13">
        <f t="shared" si="0"/>
        <v>-0.12198841110094542</v>
      </c>
    </row>
    <row r="12" spans="1:11" s="15" customFormat="1" x14ac:dyDescent="0.55000000000000004">
      <c r="A12" s="13" t="s">
        <v>53</v>
      </c>
      <c r="B12" s="13">
        <v>-0.4</v>
      </c>
      <c r="C12" s="13">
        <v>-3.9</v>
      </c>
      <c r="D12" s="13" t="s">
        <v>43</v>
      </c>
      <c r="E12" s="13" t="s">
        <v>37</v>
      </c>
      <c r="F12" s="13">
        <v>6.0380000000000003</v>
      </c>
      <c r="G12" s="13">
        <f t="shared" si="0"/>
        <v>-0.71215634315998666</v>
      </c>
      <c r="H12" s="15" t="s">
        <v>91</v>
      </c>
    </row>
    <row r="13" spans="1:11" s="15" customFormat="1" x14ac:dyDescent="0.55000000000000004">
      <c r="A13" s="13" t="s">
        <v>54</v>
      </c>
      <c r="B13" s="13">
        <v>-0.4</v>
      </c>
      <c r="C13" s="13">
        <v>-0.4</v>
      </c>
      <c r="D13" s="13" t="s">
        <v>52</v>
      </c>
      <c r="E13" s="13" t="s">
        <v>47</v>
      </c>
      <c r="F13" s="13">
        <v>4.1440000000000001</v>
      </c>
      <c r="G13" s="13">
        <f t="shared" si="0"/>
        <v>-0.19305019305019305</v>
      </c>
      <c r="I13" s="13" t="s">
        <v>37</v>
      </c>
      <c r="J13" s="13" t="s">
        <v>47</v>
      </c>
      <c r="K13" s="13" t="s">
        <v>77</v>
      </c>
    </row>
    <row r="14" spans="1:11" s="15" customFormat="1" x14ac:dyDescent="0.55000000000000004">
      <c r="A14" s="13" t="s">
        <v>55</v>
      </c>
      <c r="B14" s="13">
        <v>-0.4</v>
      </c>
      <c r="C14" s="13">
        <v>-3.5</v>
      </c>
      <c r="D14" s="13" t="s">
        <v>43</v>
      </c>
      <c r="E14" s="13" t="s">
        <v>37</v>
      </c>
      <c r="F14" s="13">
        <v>5.19</v>
      </c>
      <c r="G14" s="13">
        <f t="shared" si="0"/>
        <v>-0.75144508670520227</v>
      </c>
      <c r="I14" s="13">
        <f>G5+G9</f>
        <v>-1.2466348625195305</v>
      </c>
      <c r="J14" s="13">
        <f>G8+G10</f>
        <v>-2.6742988421956588</v>
      </c>
      <c r="K14" s="16">
        <f>J14-I14</f>
        <v>-1.4276639796761283</v>
      </c>
    </row>
    <row r="15" spans="1:11" s="15" customFormat="1" x14ac:dyDescent="0.55000000000000004">
      <c r="A15" s="13" t="s">
        <v>56</v>
      </c>
      <c r="B15" s="13">
        <v>-0.4</v>
      </c>
      <c r="C15" s="13">
        <v>-0.4</v>
      </c>
      <c r="D15" s="13" t="s">
        <v>52</v>
      </c>
      <c r="E15" s="13" t="s">
        <v>47</v>
      </c>
      <c r="F15" s="13">
        <v>6.7</v>
      </c>
      <c r="G15" s="13">
        <f t="shared" si="0"/>
        <v>-0.11940298507462686</v>
      </c>
      <c r="I15" s="13"/>
      <c r="J15" s="13"/>
      <c r="K15" s="13"/>
    </row>
    <row r="16" spans="1:11" s="15" customFormat="1" x14ac:dyDescent="0.55000000000000004">
      <c r="A16" s="13" t="s">
        <v>57</v>
      </c>
      <c r="B16" s="13">
        <v>-1.3</v>
      </c>
      <c r="C16" s="13">
        <v>-3.9</v>
      </c>
      <c r="D16" s="13" t="s">
        <v>46</v>
      </c>
      <c r="E16" s="13" t="s">
        <v>47</v>
      </c>
      <c r="F16" s="13">
        <v>5.74</v>
      </c>
      <c r="G16" s="13">
        <f t="shared" si="0"/>
        <v>-0.90592334494773519</v>
      </c>
    </row>
    <row r="17" spans="1:12" s="15" customFormat="1" x14ac:dyDescent="0.55000000000000004">
      <c r="A17" s="13" t="s">
        <v>58</v>
      </c>
      <c r="B17" s="13">
        <v>-1.3</v>
      </c>
      <c r="C17" s="13">
        <v>-0.4</v>
      </c>
      <c r="D17" s="13" t="s">
        <v>40</v>
      </c>
      <c r="E17" s="13" t="s">
        <v>37</v>
      </c>
      <c r="F17" s="13">
        <v>6.6</v>
      </c>
      <c r="G17" s="13">
        <f t="shared" si="0"/>
        <v>-0.25757575757575762</v>
      </c>
      <c r="H17" s="15" t="s">
        <v>86</v>
      </c>
    </row>
    <row r="18" spans="1:12" x14ac:dyDescent="0.55000000000000004">
      <c r="H18" s="15"/>
      <c r="I18" s="13" t="s">
        <v>37</v>
      </c>
      <c r="J18" s="13" t="s">
        <v>47</v>
      </c>
      <c r="K18" s="13" t="s">
        <v>77</v>
      </c>
      <c r="L18" s="14"/>
    </row>
    <row r="19" spans="1:12" x14ac:dyDescent="0.55000000000000004">
      <c r="H19" s="14"/>
      <c r="I19" s="12">
        <f>G5+G9+G17</f>
        <v>-1.5042106200952881</v>
      </c>
      <c r="J19" s="12">
        <f>G8+G10+G16</f>
        <v>-3.5802221871433941</v>
      </c>
      <c r="K19" s="16">
        <f>J19-I19</f>
        <v>-2.0760115670481061</v>
      </c>
      <c r="L19" s="14"/>
    </row>
    <row r="20" spans="1:12" x14ac:dyDescent="0.55000000000000004">
      <c r="H20" s="14"/>
      <c r="I20" s="12"/>
      <c r="J20" s="12"/>
      <c r="K20" s="12"/>
      <c r="L20" s="14"/>
    </row>
    <row r="21" spans="1:12" x14ac:dyDescent="0.55000000000000004">
      <c r="H21" s="15" t="s">
        <v>87</v>
      </c>
      <c r="I21" s="15"/>
      <c r="J21" s="15"/>
      <c r="K21" s="15"/>
      <c r="L21" s="15"/>
    </row>
    <row r="22" spans="1:12" x14ac:dyDescent="0.55000000000000004">
      <c r="H22" s="15"/>
      <c r="I22" s="13" t="s">
        <v>37</v>
      </c>
      <c r="J22" s="13" t="s">
        <v>47</v>
      </c>
      <c r="K22" s="13" t="s">
        <v>77</v>
      </c>
      <c r="L22" s="15"/>
    </row>
    <row r="23" spans="1:12" x14ac:dyDescent="0.55000000000000004">
      <c r="H23" s="14"/>
      <c r="I23" s="13">
        <f>G5+G9</f>
        <v>-1.2466348625195305</v>
      </c>
      <c r="J23" s="12">
        <f>G8+G10</f>
        <v>-2.6742988421956588</v>
      </c>
      <c r="K23" s="16">
        <f>J23-I23</f>
        <v>-1.4276639796761283</v>
      </c>
      <c r="L23" s="14"/>
    </row>
    <row r="24" spans="1:12" x14ac:dyDescent="0.55000000000000004">
      <c r="H24" s="14"/>
      <c r="I24" s="12"/>
      <c r="J24" s="12"/>
      <c r="K24" s="12"/>
      <c r="L24" s="14"/>
    </row>
    <row r="25" spans="1:12" s="8" customFormat="1" x14ac:dyDescent="0.55000000000000004">
      <c r="A25" s="7"/>
      <c r="B25" s="7"/>
      <c r="C25" s="7"/>
      <c r="D25" s="7"/>
      <c r="E25" s="7"/>
      <c r="H25" s="15" t="s">
        <v>88</v>
      </c>
      <c r="I25" s="15"/>
      <c r="J25" s="15"/>
      <c r="K25" s="15"/>
      <c r="L25" s="15"/>
    </row>
    <row r="26" spans="1:12" x14ac:dyDescent="0.55000000000000004">
      <c r="H26" s="15"/>
      <c r="I26" s="13" t="s">
        <v>37</v>
      </c>
      <c r="J26" s="13" t="s">
        <v>47</v>
      </c>
      <c r="K26" s="13" t="s">
        <v>77</v>
      </c>
      <c r="L26" s="14"/>
    </row>
    <row r="27" spans="1:12" x14ac:dyDescent="0.55000000000000004">
      <c r="H27" s="14"/>
      <c r="I27" s="12">
        <f>G5+G9</f>
        <v>-1.2466348625195305</v>
      </c>
      <c r="J27" s="12">
        <f>G8+G10</f>
        <v>-2.6742988421956588</v>
      </c>
      <c r="K27" s="16">
        <f>J27-I27</f>
        <v>-1.4276639796761283</v>
      </c>
      <c r="L27" s="14"/>
    </row>
    <row r="28" spans="1:12" x14ac:dyDescent="0.55000000000000004">
      <c r="H28" s="14"/>
      <c r="I28" s="14"/>
      <c r="J28" s="14"/>
      <c r="K28" s="14"/>
      <c r="L28" s="14"/>
    </row>
    <row r="29" spans="1:12" x14ac:dyDescent="0.55000000000000004">
      <c r="H29" s="15" t="s">
        <v>89</v>
      </c>
      <c r="I29" s="15"/>
      <c r="J29" s="15"/>
      <c r="K29" s="15"/>
      <c r="L29" s="14"/>
    </row>
    <row r="30" spans="1:12" x14ac:dyDescent="0.55000000000000004">
      <c r="H30" s="15"/>
      <c r="I30" s="13" t="s">
        <v>37</v>
      </c>
      <c r="J30" s="13" t="s">
        <v>47</v>
      </c>
      <c r="K30" s="13" t="s">
        <v>77</v>
      </c>
      <c r="L30" s="14"/>
    </row>
    <row r="31" spans="1:12" x14ac:dyDescent="0.55000000000000004">
      <c r="H31" s="14"/>
      <c r="I31" s="12">
        <v>0</v>
      </c>
      <c r="J31" s="12">
        <f>G15</f>
        <v>-0.11940298507462686</v>
      </c>
      <c r="K31" s="16">
        <f>J31-I31</f>
        <v>-0.11940298507462686</v>
      </c>
      <c r="L31" s="14"/>
    </row>
    <row r="32" spans="1:12" x14ac:dyDescent="0.55000000000000004">
      <c r="H32" s="14"/>
      <c r="I32" s="14"/>
      <c r="J32" s="14"/>
      <c r="K32" s="14"/>
      <c r="L32" s="14"/>
    </row>
    <row r="33" spans="8:12" x14ac:dyDescent="0.55000000000000004">
      <c r="H33" s="14"/>
      <c r="I33" s="14"/>
      <c r="J33" s="14"/>
      <c r="K33" s="14"/>
      <c r="L33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F367-0D28-4206-801A-B49D4A9BB199}">
  <dimension ref="A1:K19"/>
  <sheetViews>
    <sheetView topLeftCell="B7" workbookViewId="0">
      <selection activeCell="F19" sqref="F19"/>
    </sheetView>
  </sheetViews>
  <sheetFormatPr defaultRowHeight="14.4" x14ac:dyDescent="0.55000000000000004"/>
  <cols>
    <col min="1" max="1" width="15.41796875" style="1" customWidth="1"/>
    <col min="2" max="2" width="18.3125" style="1" customWidth="1"/>
    <col min="3" max="3" width="19.20703125" style="1" customWidth="1"/>
    <col min="4" max="4" width="17.1015625" style="1" customWidth="1"/>
    <col min="5" max="5" width="31" style="1" customWidth="1"/>
    <col min="6" max="6" width="20.68359375" style="1" customWidth="1"/>
    <col min="7" max="7" width="22.89453125" customWidth="1"/>
    <col min="9" max="11" width="8.89453125" style="1"/>
  </cols>
  <sheetData>
    <row r="1" spans="1:11" s="5" customFormat="1" x14ac:dyDescent="0.55000000000000004">
      <c r="B1" s="5" t="s">
        <v>35</v>
      </c>
      <c r="C1" s="5" t="s">
        <v>34</v>
      </c>
      <c r="D1" s="5" t="s">
        <v>36</v>
      </c>
      <c r="E1" s="5" t="s">
        <v>38</v>
      </c>
      <c r="F1" s="5" t="s">
        <v>76</v>
      </c>
      <c r="G1" s="5" t="s">
        <v>78</v>
      </c>
    </row>
    <row r="2" spans="1:11" s="8" customFormat="1" x14ac:dyDescent="0.55000000000000004">
      <c r="A2" s="7" t="s">
        <v>33</v>
      </c>
      <c r="B2" s="7">
        <v>1.8</v>
      </c>
      <c r="C2" s="7">
        <v>-3.5</v>
      </c>
      <c r="D2" s="7" t="s">
        <v>40</v>
      </c>
      <c r="E2" s="7" t="s">
        <v>37</v>
      </c>
      <c r="F2" s="7">
        <v>6</v>
      </c>
      <c r="G2" s="7">
        <f t="shared" ref="G2:G17" si="0">(B2+C2)/F2</f>
        <v>-0.28333333333333333</v>
      </c>
      <c r="I2" s="7"/>
      <c r="J2" s="7"/>
      <c r="K2" s="7"/>
    </row>
    <row r="3" spans="1:11" s="8" customFormat="1" x14ac:dyDescent="0.55000000000000004">
      <c r="A3" s="7" t="s">
        <v>39</v>
      </c>
      <c r="B3" s="7">
        <v>-0.4</v>
      </c>
      <c r="C3" s="7">
        <v>-0.8</v>
      </c>
      <c r="D3" s="7" t="s">
        <v>40</v>
      </c>
      <c r="E3" s="7" t="s">
        <v>37</v>
      </c>
      <c r="F3" s="7">
        <v>6.827</v>
      </c>
      <c r="G3" s="7">
        <f t="shared" si="0"/>
        <v>-0.17577266735022706</v>
      </c>
      <c r="I3" s="7"/>
      <c r="J3" s="7"/>
      <c r="K3" s="7"/>
    </row>
    <row r="4" spans="1:11" s="8" customFormat="1" x14ac:dyDescent="0.55000000000000004">
      <c r="A4" s="7" t="s">
        <v>41</v>
      </c>
      <c r="B4" s="7">
        <v>-0.4</v>
      </c>
      <c r="C4" s="7">
        <v>-3.5</v>
      </c>
      <c r="D4" s="7" t="s">
        <v>40</v>
      </c>
      <c r="E4" s="7" t="s">
        <v>37</v>
      </c>
      <c r="F4" s="7">
        <v>6.39</v>
      </c>
      <c r="G4" s="7">
        <f t="shared" si="0"/>
        <v>-0.61032863849765262</v>
      </c>
      <c r="I4" s="7"/>
      <c r="J4" s="7"/>
      <c r="K4" s="7"/>
    </row>
    <row r="5" spans="1:11" s="8" customFormat="1" x14ac:dyDescent="0.55000000000000004">
      <c r="A5" s="7" t="s">
        <v>60</v>
      </c>
      <c r="B5" s="7">
        <v>-3.5</v>
      </c>
      <c r="C5" s="7">
        <v>-3.5</v>
      </c>
      <c r="D5" s="7" t="s">
        <v>61</v>
      </c>
      <c r="E5" s="7" t="s">
        <v>47</v>
      </c>
      <c r="F5" s="7">
        <v>6.97</v>
      </c>
      <c r="G5" s="7">
        <f>(B5+C5)/F5</f>
        <v>-1.0043041606886658</v>
      </c>
      <c r="I5" s="7"/>
      <c r="J5" s="7"/>
      <c r="K5" s="7"/>
    </row>
    <row r="6" spans="1:11" s="8" customFormat="1" x14ac:dyDescent="0.55000000000000004">
      <c r="A6" s="7" t="s">
        <v>44</v>
      </c>
      <c r="B6" s="7">
        <v>-0.7</v>
      </c>
      <c r="C6" s="7">
        <v>-0.4</v>
      </c>
      <c r="D6" s="7" t="s">
        <v>40</v>
      </c>
      <c r="E6" s="7" t="s">
        <v>37</v>
      </c>
      <c r="F6" s="7">
        <v>6.548</v>
      </c>
      <c r="G6" s="7">
        <f t="shared" si="0"/>
        <v>-0.1679902260232132</v>
      </c>
      <c r="I6" s="7"/>
      <c r="J6" s="7"/>
      <c r="K6" s="7"/>
    </row>
    <row r="7" spans="1:11" s="8" customFormat="1" x14ac:dyDescent="0.55000000000000004">
      <c r="A7" s="7" t="s">
        <v>45</v>
      </c>
      <c r="B7" s="7">
        <v>-0.7</v>
      </c>
      <c r="C7" s="7">
        <v>-3.5</v>
      </c>
      <c r="D7" s="7" t="s">
        <v>46</v>
      </c>
      <c r="E7" s="7" t="s">
        <v>47</v>
      </c>
      <c r="F7" s="7">
        <v>6.63</v>
      </c>
      <c r="G7" s="7">
        <f t="shared" si="0"/>
        <v>-0.63348416289592768</v>
      </c>
      <c r="I7" s="7"/>
      <c r="J7" s="7"/>
      <c r="K7" s="7"/>
    </row>
    <row r="8" spans="1:11" s="8" customFormat="1" x14ac:dyDescent="0.55000000000000004">
      <c r="A8" s="7" t="s">
        <v>62</v>
      </c>
      <c r="B8" s="7">
        <v>-1.3</v>
      </c>
      <c r="C8" s="7">
        <v>-3.9</v>
      </c>
      <c r="D8" s="7" t="s">
        <v>46</v>
      </c>
      <c r="E8" s="7" t="s">
        <v>47</v>
      </c>
      <c r="F8" s="7">
        <v>5.6139999999999999</v>
      </c>
      <c r="G8" s="7">
        <f t="shared" si="0"/>
        <v>-0.92625578909868189</v>
      </c>
      <c r="I8" s="7"/>
      <c r="J8" s="7"/>
      <c r="K8" s="7"/>
    </row>
    <row r="9" spans="1:11" s="8" customFormat="1" x14ac:dyDescent="0.55000000000000004">
      <c r="A9" s="7" t="s">
        <v>63</v>
      </c>
      <c r="B9" s="7">
        <v>-1.3</v>
      </c>
      <c r="C9" s="7">
        <v>-0.4</v>
      </c>
      <c r="D9" s="7" t="s">
        <v>40</v>
      </c>
      <c r="E9" s="7" t="s">
        <v>37</v>
      </c>
      <c r="F9" s="7">
        <v>5.7130000000000001</v>
      </c>
      <c r="G9" s="7">
        <f t="shared" si="0"/>
        <v>-0.29756695256432703</v>
      </c>
      <c r="I9" s="7"/>
      <c r="J9" s="7"/>
      <c r="K9" s="7"/>
    </row>
    <row r="10" spans="1:11" s="8" customFormat="1" x14ac:dyDescent="0.55000000000000004">
      <c r="A10" s="7" t="s">
        <v>64</v>
      </c>
      <c r="B10" s="7">
        <v>-1.3</v>
      </c>
      <c r="C10" s="7">
        <v>-3.5</v>
      </c>
      <c r="D10" s="7" t="s">
        <v>46</v>
      </c>
      <c r="E10" s="7" t="s">
        <v>47</v>
      </c>
      <c r="F10" s="7">
        <v>5.42</v>
      </c>
      <c r="G10" s="7">
        <f t="shared" si="0"/>
        <v>-0.88560885608856088</v>
      </c>
      <c r="I10" s="7"/>
      <c r="J10" s="7"/>
      <c r="K10" s="7"/>
    </row>
    <row r="11" spans="1:11" s="8" customFormat="1" x14ac:dyDescent="0.55000000000000004">
      <c r="A11" s="7" t="s">
        <v>51</v>
      </c>
      <c r="B11" s="7">
        <v>-0.4</v>
      </c>
      <c r="C11" s="7">
        <v>-0.4</v>
      </c>
      <c r="D11" s="7" t="s">
        <v>52</v>
      </c>
      <c r="E11" s="7" t="s">
        <v>47</v>
      </c>
      <c r="F11" s="7">
        <v>6.7629999999999999</v>
      </c>
      <c r="G11" s="7">
        <f t="shared" si="0"/>
        <v>-0.11829069939376018</v>
      </c>
      <c r="I11" s="7"/>
      <c r="J11" s="7"/>
      <c r="K11" s="7"/>
    </row>
    <row r="12" spans="1:11" s="8" customFormat="1" x14ac:dyDescent="0.55000000000000004">
      <c r="A12" s="7" t="s">
        <v>53</v>
      </c>
      <c r="B12" s="7">
        <v>-0.4</v>
      </c>
      <c r="C12" s="7">
        <v>-3.9</v>
      </c>
      <c r="D12" s="7" t="s">
        <v>43</v>
      </c>
      <c r="E12" s="7" t="s">
        <v>37</v>
      </c>
      <c r="F12" s="7">
        <v>5.9349999999999996</v>
      </c>
      <c r="G12" s="7">
        <f t="shared" si="0"/>
        <v>-0.72451558550968831</v>
      </c>
      <c r="I12" s="7" t="s">
        <v>83</v>
      </c>
      <c r="J12" s="7"/>
      <c r="K12" s="7"/>
    </row>
    <row r="13" spans="1:11" s="8" customFormat="1" x14ac:dyDescent="0.55000000000000004">
      <c r="A13" s="7" t="s">
        <v>54</v>
      </c>
      <c r="B13" s="7">
        <v>-0.4</v>
      </c>
      <c r="C13" s="7">
        <v>-0.4</v>
      </c>
      <c r="D13" s="7" t="s">
        <v>52</v>
      </c>
      <c r="E13" s="7" t="s">
        <v>47</v>
      </c>
      <c r="F13" s="7">
        <v>3.8929999999999998</v>
      </c>
      <c r="G13" s="7">
        <f t="shared" si="0"/>
        <v>-0.20549704597996407</v>
      </c>
      <c r="I13" s="7" t="s">
        <v>37</v>
      </c>
      <c r="J13" s="7" t="s">
        <v>47</v>
      </c>
      <c r="K13" s="7" t="s">
        <v>77</v>
      </c>
    </row>
    <row r="14" spans="1:11" s="8" customFormat="1" x14ac:dyDescent="0.55000000000000004">
      <c r="A14" s="7" t="s">
        <v>55</v>
      </c>
      <c r="B14" s="7">
        <v>-0.4</v>
      </c>
      <c r="C14" s="7">
        <v>-3.5</v>
      </c>
      <c r="D14" s="7" t="s">
        <v>43</v>
      </c>
      <c r="E14" s="7" t="s">
        <v>37</v>
      </c>
      <c r="F14" s="7">
        <v>5.34</v>
      </c>
      <c r="G14" s="7">
        <f t="shared" si="0"/>
        <v>-0.7303370786516854</v>
      </c>
      <c r="I14" s="7">
        <f>G9</f>
        <v>-0.29756695256432703</v>
      </c>
      <c r="J14" s="7">
        <f>G5+G8+G10</f>
        <v>-2.8161688058759085</v>
      </c>
      <c r="K14" s="6">
        <f>J14-I14</f>
        <v>-2.5186018533115813</v>
      </c>
    </row>
    <row r="15" spans="1:11" s="8" customFormat="1" x14ac:dyDescent="0.55000000000000004">
      <c r="A15" s="7" t="s">
        <v>56</v>
      </c>
      <c r="B15" s="7">
        <v>-0.4</v>
      </c>
      <c r="C15" s="7">
        <v>-0.4</v>
      </c>
      <c r="D15" s="7" t="s">
        <v>52</v>
      </c>
      <c r="E15" s="7" t="s">
        <v>47</v>
      </c>
      <c r="F15" s="7">
        <v>6.72</v>
      </c>
      <c r="G15" s="7">
        <f t="shared" si="0"/>
        <v>-0.11904761904761905</v>
      </c>
      <c r="I15" s="7"/>
      <c r="J15" s="7"/>
      <c r="K15" s="7"/>
    </row>
    <row r="16" spans="1:11" s="8" customFormat="1" x14ac:dyDescent="0.55000000000000004">
      <c r="A16" s="7" t="s">
        <v>57</v>
      </c>
      <c r="B16" s="7">
        <v>-1.3</v>
      </c>
      <c r="C16" s="7">
        <v>-3.9</v>
      </c>
      <c r="D16" s="7" t="s">
        <v>46</v>
      </c>
      <c r="E16" s="7" t="s">
        <v>47</v>
      </c>
      <c r="F16" s="7">
        <v>5.8209999999999997</v>
      </c>
      <c r="G16" s="7">
        <f t="shared" si="0"/>
        <v>-0.89331729943308713</v>
      </c>
      <c r="I16" s="7"/>
      <c r="J16" s="7"/>
      <c r="K16" s="7"/>
    </row>
    <row r="17" spans="1:11" s="8" customFormat="1" x14ac:dyDescent="0.55000000000000004">
      <c r="A17" s="7" t="s">
        <v>58</v>
      </c>
      <c r="B17" s="7">
        <v>-1.3</v>
      </c>
      <c r="C17" s="7">
        <v>-0.4</v>
      </c>
      <c r="D17" s="7" t="s">
        <v>40</v>
      </c>
      <c r="E17" s="7" t="s">
        <v>37</v>
      </c>
      <c r="F17" s="7">
        <v>6.53</v>
      </c>
      <c r="G17" s="7">
        <f t="shared" si="0"/>
        <v>-0.26033690658499237</v>
      </c>
      <c r="I17" s="7" t="s">
        <v>90</v>
      </c>
      <c r="J17" s="7"/>
      <c r="K17" s="7"/>
    </row>
    <row r="18" spans="1:11" x14ac:dyDescent="0.55000000000000004">
      <c r="I18" s="1" t="s">
        <v>37</v>
      </c>
      <c r="J18" s="1" t="s">
        <v>47</v>
      </c>
      <c r="K18" s="1" t="s">
        <v>77</v>
      </c>
    </row>
    <row r="19" spans="1:11" x14ac:dyDescent="0.55000000000000004">
      <c r="I19" s="1">
        <f>G9</f>
        <v>-0.29756695256432703</v>
      </c>
      <c r="J19" s="1">
        <f>G10+G8</f>
        <v>-1.8118646451872427</v>
      </c>
      <c r="K19" s="6">
        <f>J19-I19</f>
        <v>-1.5142976926229157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E5BE-8A4A-4636-8928-9A36DB287825}">
  <dimension ref="A1:K20"/>
  <sheetViews>
    <sheetView topLeftCell="A9" workbookViewId="0">
      <selection activeCell="G22" sqref="G22"/>
    </sheetView>
  </sheetViews>
  <sheetFormatPr defaultRowHeight="14.4" x14ac:dyDescent="0.55000000000000004"/>
  <cols>
    <col min="1" max="1" width="14.3125" style="1" customWidth="1"/>
    <col min="2" max="2" width="20.68359375" style="1" customWidth="1"/>
    <col min="3" max="3" width="20.3125" style="1" customWidth="1"/>
    <col min="4" max="4" width="17" style="1" customWidth="1"/>
    <col min="5" max="5" width="29" style="1" customWidth="1"/>
    <col min="6" max="6" width="19.41796875" style="1" customWidth="1"/>
    <col min="7" max="7" width="20.1015625" customWidth="1"/>
    <col min="9" max="11" width="8.89453125" style="1"/>
  </cols>
  <sheetData>
    <row r="1" spans="1:11" s="5" customFormat="1" x14ac:dyDescent="0.55000000000000004">
      <c r="B1" s="5" t="s">
        <v>35</v>
      </c>
      <c r="C1" s="5" t="s">
        <v>34</v>
      </c>
      <c r="D1" s="5" t="s">
        <v>36</v>
      </c>
      <c r="E1" s="5" t="s">
        <v>38</v>
      </c>
      <c r="F1" s="5" t="s">
        <v>76</v>
      </c>
      <c r="G1" s="5" t="s">
        <v>78</v>
      </c>
    </row>
    <row r="2" spans="1:11" s="8" customFormat="1" x14ac:dyDescent="0.55000000000000004">
      <c r="A2" s="7" t="s">
        <v>33</v>
      </c>
      <c r="B2" s="7">
        <v>1.8</v>
      </c>
      <c r="C2" s="7">
        <v>-3.5</v>
      </c>
      <c r="D2" s="7" t="s">
        <v>40</v>
      </c>
      <c r="E2" s="7" t="s">
        <v>37</v>
      </c>
      <c r="F2" s="7">
        <v>6.16</v>
      </c>
      <c r="G2" s="7">
        <f>(B2+C2)/F2</f>
        <v>-0.27597402597402598</v>
      </c>
      <c r="H2" s="7"/>
      <c r="I2" s="7"/>
      <c r="J2" s="7"/>
      <c r="K2" s="7"/>
    </row>
    <row r="3" spans="1:11" s="8" customFormat="1" x14ac:dyDescent="0.55000000000000004">
      <c r="A3" s="7" t="s">
        <v>39</v>
      </c>
      <c r="B3" s="7">
        <v>-0.4</v>
      </c>
      <c r="C3" s="7">
        <v>-0.8</v>
      </c>
      <c r="D3" s="7" t="s">
        <v>40</v>
      </c>
      <c r="E3" s="7" t="s">
        <v>37</v>
      </c>
      <c r="F3" s="17">
        <v>6454</v>
      </c>
      <c r="G3" s="7">
        <f t="shared" ref="G3:G16" si="0">(B3+C3)/F3</f>
        <v>-1.8593120545398205E-4</v>
      </c>
      <c r="H3" s="7"/>
      <c r="I3" s="7"/>
      <c r="J3" s="7"/>
      <c r="K3" s="7"/>
    </row>
    <row r="4" spans="1:11" s="8" customFormat="1" x14ac:dyDescent="0.55000000000000004">
      <c r="A4" s="7" t="s">
        <v>41</v>
      </c>
      <c r="B4" s="7">
        <v>-0.4</v>
      </c>
      <c r="C4" s="7">
        <v>-3.5</v>
      </c>
      <c r="D4" s="7" t="s">
        <v>40</v>
      </c>
      <c r="E4" s="7" t="s">
        <v>37</v>
      </c>
      <c r="F4" s="7">
        <v>6.44</v>
      </c>
      <c r="G4" s="7">
        <f t="shared" si="0"/>
        <v>-0.60559006211180122</v>
      </c>
      <c r="H4" s="7"/>
      <c r="I4" s="7"/>
      <c r="J4" s="7"/>
      <c r="K4" s="7"/>
    </row>
    <row r="5" spans="1:11" s="8" customFormat="1" x14ac:dyDescent="0.55000000000000004">
      <c r="A5" s="7" t="s">
        <v>44</v>
      </c>
      <c r="B5" s="7">
        <v>-0.7</v>
      </c>
      <c r="C5" s="7">
        <v>-0.4</v>
      </c>
      <c r="D5" s="7" t="s">
        <v>40</v>
      </c>
      <c r="E5" s="7" t="s">
        <v>37</v>
      </c>
      <c r="F5" s="7">
        <v>6.6289999999999996</v>
      </c>
      <c r="G5" s="7">
        <f t="shared" si="0"/>
        <v>-0.16593754714134865</v>
      </c>
      <c r="H5" s="7"/>
      <c r="I5" s="7"/>
      <c r="J5" s="7"/>
      <c r="K5" s="7"/>
    </row>
    <row r="6" spans="1:11" s="8" customFormat="1" x14ac:dyDescent="0.55000000000000004">
      <c r="A6" s="7" t="s">
        <v>45</v>
      </c>
      <c r="B6" s="7">
        <v>-0.7</v>
      </c>
      <c r="C6" s="7">
        <v>-3.5</v>
      </c>
      <c r="D6" s="7" t="s">
        <v>46</v>
      </c>
      <c r="E6" s="7" t="s">
        <v>47</v>
      </c>
      <c r="F6" s="7">
        <v>6.63</v>
      </c>
      <c r="G6" s="7">
        <f t="shared" si="0"/>
        <v>-0.63348416289592768</v>
      </c>
      <c r="H6" s="7"/>
      <c r="I6" s="7"/>
      <c r="J6" s="7"/>
      <c r="K6" s="7"/>
    </row>
    <row r="7" spans="1:11" s="8" customFormat="1" x14ac:dyDescent="0.55000000000000004">
      <c r="A7" s="7" t="s">
        <v>62</v>
      </c>
      <c r="B7" s="7">
        <v>-1.3</v>
      </c>
      <c r="C7" s="7">
        <v>-3.9</v>
      </c>
      <c r="D7" s="7" t="s">
        <v>46</v>
      </c>
      <c r="E7" s="7" t="s">
        <v>47</v>
      </c>
      <c r="F7" s="7">
        <v>5.5759999999999996</v>
      </c>
      <c r="G7" s="7">
        <f t="shared" si="0"/>
        <v>-0.93256814921090392</v>
      </c>
      <c r="H7" s="7"/>
      <c r="I7" s="7"/>
      <c r="J7" s="7"/>
      <c r="K7" s="7"/>
    </row>
    <row r="8" spans="1:11" s="8" customFormat="1" x14ac:dyDescent="0.55000000000000004">
      <c r="A8" s="7" t="s">
        <v>63</v>
      </c>
      <c r="B8" s="7">
        <v>-1.3</v>
      </c>
      <c r="C8" s="7">
        <v>-0.4</v>
      </c>
      <c r="D8" s="7" t="s">
        <v>40</v>
      </c>
      <c r="E8" s="7" t="s">
        <v>37</v>
      </c>
      <c r="F8" s="7">
        <v>5.7759999999999998</v>
      </c>
      <c r="G8" s="7">
        <f t="shared" si="0"/>
        <v>-0.29432132963988922</v>
      </c>
      <c r="H8" s="7"/>
      <c r="I8" s="7"/>
      <c r="J8" s="7"/>
      <c r="K8" s="7"/>
    </row>
    <row r="9" spans="1:11" s="8" customFormat="1" x14ac:dyDescent="0.55000000000000004">
      <c r="A9" s="7" t="s">
        <v>64</v>
      </c>
      <c r="B9" s="7">
        <v>-1.3</v>
      </c>
      <c r="C9" s="7">
        <v>-3.5</v>
      </c>
      <c r="D9" s="7" t="s">
        <v>46</v>
      </c>
      <c r="E9" s="7" t="s">
        <v>47</v>
      </c>
      <c r="F9" s="7">
        <v>5.45</v>
      </c>
      <c r="G9" s="7">
        <f t="shared" si="0"/>
        <v>-0.88073394495412838</v>
      </c>
      <c r="H9" s="7"/>
      <c r="I9" s="7"/>
      <c r="J9" s="7"/>
      <c r="K9" s="7"/>
    </row>
    <row r="10" spans="1:11" s="8" customFormat="1" x14ac:dyDescent="0.55000000000000004">
      <c r="A10" s="7" t="s">
        <v>51</v>
      </c>
      <c r="B10" s="7">
        <v>-0.4</v>
      </c>
      <c r="C10" s="7">
        <v>-0.4</v>
      </c>
      <c r="D10" s="7" t="s">
        <v>52</v>
      </c>
      <c r="E10" s="7" t="s">
        <v>47</v>
      </c>
      <c r="F10" s="7">
        <v>6.5149999999999997</v>
      </c>
      <c r="G10" s="7">
        <f t="shared" si="0"/>
        <v>-0.12279355333844974</v>
      </c>
      <c r="H10" s="7"/>
      <c r="I10" s="7"/>
      <c r="J10" s="7"/>
      <c r="K10" s="7"/>
    </row>
    <row r="11" spans="1:11" s="8" customFormat="1" x14ac:dyDescent="0.55000000000000004">
      <c r="A11" s="7" t="s">
        <v>53</v>
      </c>
      <c r="B11" s="7">
        <v>-0.4</v>
      </c>
      <c r="C11" s="7">
        <v>-3.9</v>
      </c>
      <c r="D11" s="7" t="s">
        <v>43</v>
      </c>
      <c r="E11" s="7" t="s">
        <v>37</v>
      </c>
      <c r="F11" s="7">
        <v>6.0730000000000004</v>
      </c>
      <c r="G11" s="7">
        <f t="shared" si="0"/>
        <v>-0.70805203359130575</v>
      </c>
      <c r="H11" s="7"/>
      <c r="I11" s="7"/>
      <c r="J11" s="7"/>
      <c r="K11" s="7"/>
    </row>
    <row r="12" spans="1:11" x14ac:dyDescent="0.55000000000000004">
      <c r="A12" s="1" t="s">
        <v>54</v>
      </c>
      <c r="B12" s="1">
        <v>-0.4</v>
      </c>
      <c r="C12" s="1">
        <v>-0.4</v>
      </c>
      <c r="D12" s="1" t="s">
        <v>52</v>
      </c>
      <c r="E12" s="1" t="s">
        <v>47</v>
      </c>
      <c r="F12" s="1">
        <v>4.0650000000000004</v>
      </c>
      <c r="G12" s="7">
        <f t="shared" si="0"/>
        <v>-0.1968019680196802</v>
      </c>
      <c r="H12" s="7"/>
      <c r="I12" s="1" t="s">
        <v>83</v>
      </c>
    </row>
    <row r="13" spans="1:11" x14ac:dyDescent="0.55000000000000004">
      <c r="A13" s="1" t="s">
        <v>55</v>
      </c>
      <c r="B13" s="1">
        <v>-0.4</v>
      </c>
      <c r="C13" s="1">
        <v>-3.5</v>
      </c>
      <c r="D13" s="1" t="s">
        <v>43</v>
      </c>
      <c r="E13" s="1" t="s">
        <v>37</v>
      </c>
      <c r="F13" s="1">
        <v>5.3</v>
      </c>
      <c r="G13" s="7">
        <f t="shared" si="0"/>
        <v>-0.73584905660377364</v>
      </c>
      <c r="H13" s="7"/>
      <c r="I13" s="1" t="s">
        <v>37</v>
      </c>
      <c r="J13" s="1" t="s">
        <v>47</v>
      </c>
      <c r="K13" s="1" t="s">
        <v>77</v>
      </c>
    </row>
    <row r="14" spans="1:11" x14ac:dyDescent="0.55000000000000004">
      <c r="A14" s="1" t="s">
        <v>56</v>
      </c>
      <c r="B14" s="1">
        <v>-0.4</v>
      </c>
      <c r="C14" s="1">
        <v>-0.4</v>
      </c>
      <c r="D14" s="1" t="s">
        <v>52</v>
      </c>
      <c r="E14" s="1" t="s">
        <v>47</v>
      </c>
      <c r="F14" s="1">
        <v>6.89</v>
      </c>
      <c r="G14" s="7">
        <f t="shared" si="0"/>
        <v>-0.11611030478955009</v>
      </c>
      <c r="H14" s="7"/>
      <c r="I14" s="1">
        <f>G8</f>
        <v>-0.29432132963988922</v>
      </c>
      <c r="J14" s="1">
        <f>G7+G9</f>
        <v>-1.8133020941650324</v>
      </c>
      <c r="K14" s="6">
        <f>J14-I14</f>
        <v>-1.5189807645251432</v>
      </c>
    </row>
    <row r="15" spans="1:11" x14ac:dyDescent="0.55000000000000004">
      <c r="A15" s="1" t="s">
        <v>57</v>
      </c>
      <c r="B15" s="1">
        <v>-1.3</v>
      </c>
      <c r="C15" s="1">
        <v>-3.9</v>
      </c>
      <c r="D15" s="1" t="s">
        <v>46</v>
      </c>
      <c r="E15" s="1" t="s">
        <v>47</v>
      </c>
      <c r="F15" s="1">
        <v>5.8120000000000003</v>
      </c>
      <c r="G15" s="7">
        <f t="shared" si="0"/>
        <v>-0.89470061940812107</v>
      </c>
      <c r="H15" s="7"/>
    </row>
    <row r="16" spans="1:11" x14ac:dyDescent="0.55000000000000004">
      <c r="A16" s="1" t="s">
        <v>58</v>
      </c>
      <c r="B16" s="1">
        <v>-1.3</v>
      </c>
      <c r="C16" s="1">
        <v>-0.4</v>
      </c>
      <c r="D16" s="1" t="s">
        <v>40</v>
      </c>
      <c r="E16" s="1" t="s">
        <v>37</v>
      </c>
      <c r="F16" s="1">
        <v>6.6</v>
      </c>
      <c r="G16" s="7">
        <f t="shared" si="0"/>
        <v>-0.25757575757575762</v>
      </c>
      <c r="H16" s="7"/>
    </row>
    <row r="18" spans="9:11" x14ac:dyDescent="0.55000000000000004">
      <c r="I18" s="1" t="s">
        <v>90</v>
      </c>
    </row>
    <row r="19" spans="9:11" x14ac:dyDescent="0.55000000000000004">
      <c r="I19" s="1" t="s">
        <v>37</v>
      </c>
      <c r="J19" s="1" t="s">
        <v>47</v>
      </c>
      <c r="K19" s="1" t="s">
        <v>77</v>
      </c>
    </row>
    <row r="20" spans="9:11" x14ac:dyDescent="0.55000000000000004">
      <c r="I20" s="1">
        <f>G8</f>
        <v>-0.29432132963988922</v>
      </c>
      <c r="J20" s="1">
        <f>G7+G9</f>
        <v>-1.8133020941650324</v>
      </c>
      <c r="K20" s="6">
        <f>J20-I20</f>
        <v>-1.5189807645251432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A054-9ABF-4FF5-821B-9D2A60154C7C}">
  <dimension ref="A1:L19"/>
  <sheetViews>
    <sheetView topLeftCell="B7" workbookViewId="0">
      <selection activeCell="G13" sqref="G13"/>
    </sheetView>
  </sheetViews>
  <sheetFormatPr defaultRowHeight="14.4" x14ac:dyDescent="0.55000000000000004"/>
  <cols>
    <col min="1" max="1" width="13.89453125" style="1" customWidth="1"/>
    <col min="2" max="2" width="19.20703125" style="1" customWidth="1"/>
    <col min="3" max="3" width="21.68359375" style="1" customWidth="1"/>
    <col min="4" max="4" width="19.68359375" style="1" customWidth="1"/>
    <col min="5" max="5" width="28.7890625" style="1" customWidth="1"/>
    <col min="6" max="6" width="19.7890625" style="1" customWidth="1"/>
    <col min="7" max="7" width="20.3125" customWidth="1"/>
    <col min="8" max="8" width="9.3125" customWidth="1"/>
    <col min="9" max="11" width="8.89453125" style="1"/>
  </cols>
  <sheetData>
    <row r="1" spans="1:12" s="5" customFormat="1" x14ac:dyDescent="0.55000000000000004">
      <c r="B1" s="5" t="s">
        <v>35</v>
      </c>
      <c r="C1" s="5" t="s">
        <v>34</v>
      </c>
      <c r="D1" s="5" t="s">
        <v>36</v>
      </c>
      <c r="E1" s="5" t="s">
        <v>38</v>
      </c>
      <c r="F1" s="5" t="s">
        <v>76</v>
      </c>
      <c r="G1" s="5" t="s">
        <v>78</v>
      </c>
    </row>
    <row r="2" spans="1:12" s="14" customFormat="1" x14ac:dyDescent="0.55000000000000004">
      <c r="A2" s="12" t="s">
        <v>33</v>
      </c>
      <c r="B2" s="12">
        <v>1.8</v>
      </c>
      <c r="C2" s="12">
        <v>-3.5</v>
      </c>
      <c r="D2" s="12" t="s">
        <v>40</v>
      </c>
      <c r="E2" s="12" t="s">
        <v>37</v>
      </c>
      <c r="F2" s="12">
        <v>6.1619999999999999</v>
      </c>
      <c r="G2" s="13">
        <f>(B2+C2)/F2</f>
        <v>-0.27588445309964299</v>
      </c>
      <c r="I2" s="12"/>
      <c r="J2" s="12"/>
      <c r="K2" s="12"/>
    </row>
    <row r="3" spans="1:12" s="15" customFormat="1" x14ac:dyDescent="0.55000000000000004">
      <c r="A3" s="13" t="s">
        <v>59</v>
      </c>
      <c r="B3" s="13">
        <v>1.8</v>
      </c>
      <c r="C3" s="13">
        <v>-0.7</v>
      </c>
      <c r="D3" s="13" t="s">
        <v>40</v>
      </c>
      <c r="E3" s="13" t="s">
        <v>37</v>
      </c>
      <c r="F3" s="13">
        <v>6.94</v>
      </c>
      <c r="G3" s="13">
        <f>(C3-B3)/F3</f>
        <v>-0.36023054755043227</v>
      </c>
      <c r="I3" s="13"/>
      <c r="J3" s="13"/>
      <c r="K3" s="13"/>
    </row>
    <row r="4" spans="1:12" s="14" customFormat="1" x14ac:dyDescent="0.55000000000000004">
      <c r="A4" s="12" t="s">
        <v>39</v>
      </c>
      <c r="B4" s="12">
        <v>-0.4</v>
      </c>
      <c r="C4" s="12">
        <v>-0.8</v>
      </c>
      <c r="D4" s="12" t="s">
        <v>40</v>
      </c>
      <c r="E4" s="12" t="s">
        <v>37</v>
      </c>
      <c r="F4" s="12">
        <v>6.6849999999999996</v>
      </c>
      <c r="G4" s="13">
        <f t="shared" ref="G4:G17" si="0">(B4+C4)/F4</f>
        <v>-0.17950635751682875</v>
      </c>
      <c r="I4" s="13"/>
      <c r="J4" s="13"/>
      <c r="K4" s="13"/>
      <c r="L4" s="15"/>
    </row>
    <row r="5" spans="1:12" s="14" customFormat="1" x14ac:dyDescent="0.55000000000000004">
      <c r="A5" s="12" t="s">
        <v>41</v>
      </c>
      <c r="B5" s="12">
        <v>-0.4</v>
      </c>
      <c r="C5" s="12">
        <v>-3.5</v>
      </c>
      <c r="D5" s="12" t="s">
        <v>40</v>
      </c>
      <c r="E5" s="12" t="s">
        <v>37</v>
      </c>
      <c r="F5" s="12">
        <v>6.44</v>
      </c>
      <c r="G5" s="13">
        <f t="shared" si="0"/>
        <v>-0.60559006211180122</v>
      </c>
      <c r="I5" s="13"/>
      <c r="J5" s="13"/>
      <c r="K5" s="13"/>
      <c r="L5" s="15"/>
    </row>
    <row r="6" spans="1:12" s="14" customFormat="1" x14ac:dyDescent="0.55000000000000004">
      <c r="A6" s="12" t="s">
        <v>44</v>
      </c>
      <c r="B6" s="12">
        <v>-0.7</v>
      </c>
      <c r="C6" s="12">
        <v>-0.4</v>
      </c>
      <c r="D6" s="12" t="s">
        <v>40</v>
      </c>
      <c r="E6" s="12" t="s">
        <v>37</v>
      </c>
      <c r="F6" s="12">
        <v>6.7210000000000001</v>
      </c>
      <c r="G6" s="13">
        <f t="shared" si="0"/>
        <v>-0.16366612111292964</v>
      </c>
      <c r="I6" s="13"/>
      <c r="J6" s="13"/>
      <c r="K6" s="13"/>
      <c r="L6" s="15"/>
    </row>
    <row r="7" spans="1:12" s="14" customFormat="1" x14ac:dyDescent="0.55000000000000004">
      <c r="A7" s="12" t="s">
        <v>45</v>
      </c>
      <c r="B7" s="12">
        <v>-0.7</v>
      </c>
      <c r="C7" s="12">
        <v>-3.5</v>
      </c>
      <c r="D7" s="12" t="s">
        <v>46</v>
      </c>
      <c r="E7" s="12" t="s">
        <v>47</v>
      </c>
      <c r="F7" s="12">
        <v>6.79</v>
      </c>
      <c r="G7" s="13">
        <f t="shared" si="0"/>
        <v>-0.61855670103092786</v>
      </c>
      <c r="I7" s="13"/>
      <c r="J7" s="13"/>
      <c r="K7" s="13"/>
      <c r="L7" s="15"/>
    </row>
    <row r="8" spans="1:12" s="14" customFormat="1" x14ac:dyDescent="0.55000000000000004">
      <c r="A8" s="12" t="s">
        <v>62</v>
      </c>
      <c r="B8" s="12">
        <v>-1.3</v>
      </c>
      <c r="C8" s="12">
        <v>-3.9</v>
      </c>
      <c r="D8" s="12" t="s">
        <v>46</v>
      </c>
      <c r="E8" s="12" t="s">
        <v>47</v>
      </c>
      <c r="F8" s="12">
        <v>5.6829999999999998</v>
      </c>
      <c r="G8" s="13">
        <f t="shared" si="0"/>
        <v>-0.91500967798697874</v>
      </c>
      <c r="I8" s="13"/>
      <c r="J8" s="13"/>
      <c r="K8" s="13"/>
      <c r="L8" s="15"/>
    </row>
    <row r="9" spans="1:12" s="14" customFormat="1" x14ac:dyDescent="0.55000000000000004">
      <c r="A9" s="12" t="s">
        <v>63</v>
      </c>
      <c r="B9" s="12">
        <v>-1.3</v>
      </c>
      <c r="C9" s="12">
        <v>-0.4</v>
      </c>
      <c r="D9" s="12" t="s">
        <v>40</v>
      </c>
      <c r="E9" s="12" t="s">
        <v>37</v>
      </c>
      <c r="F9" s="12">
        <v>5.97</v>
      </c>
      <c r="G9" s="13">
        <f t="shared" si="0"/>
        <v>-0.28475711892797323</v>
      </c>
      <c r="I9" s="13"/>
      <c r="J9" s="13"/>
      <c r="K9" s="13"/>
      <c r="L9" s="15"/>
    </row>
    <row r="10" spans="1:12" s="14" customFormat="1" x14ac:dyDescent="0.55000000000000004">
      <c r="A10" s="12" t="s">
        <v>64</v>
      </c>
      <c r="B10" s="12">
        <v>-1.3</v>
      </c>
      <c r="C10" s="12">
        <v>-3.5</v>
      </c>
      <c r="D10" s="12" t="s">
        <v>46</v>
      </c>
      <c r="E10" s="12" t="s">
        <v>47</v>
      </c>
      <c r="F10" s="12">
        <v>5.46</v>
      </c>
      <c r="G10" s="13">
        <f t="shared" si="0"/>
        <v>-0.87912087912087911</v>
      </c>
      <c r="I10" s="13"/>
      <c r="J10" s="13"/>
      <c r="K10" s="13"/>
      <c r="L10" s="15"/>
    </row>
    <row r="11" spans="1:12" s="14" customFormat="1" x14ac:dyDescent="0.55000000000000004">
      <c r="A11" s="12" t="s">
        <v>51</v>
      </c>
      <c r="B11" s="12">
        <v>-0.4</v>
      </c>
      <c r="C11" s="12">
        <v>-0.4</v>
      </c>
      <c r="D11" s="12" t="s">
        <v>52</v>
      </c>
      <c r="E11" s="12" t="s">
        <v>47</v>
      </c>
      <c r="F11" s="12">
        <v>6.444</v>
      </c>
      <c r="G11" s="13">
        <f t="shared" si="0"/>
        <v>-0.12414649286157667</v>
      </c>
      <c r="I11" s="12"/>
      <c r="J11" s="12"/>
      <c r="K11" s="12"/>
    </row>
    <row r="12" spans="1:12" x14ac:dyDescent="0.55000000000000004">
      <c r="A12" s="1" t="s">
        <v>53</v>
      </c>
      <c r="B12" s="1">
        <v>-0.4</v>
      </c>
      <c r="C12" s="1">
        <v>-3.9</v>
      </c>
      <c r="D12" s="1" t="s">
        <v>43</v>
      </c>
      <c r="E12" s="1" t="s">
        <v>37</v>
      </c>
      <c r="F12" s="1">
        <v>6.0880000000000001</v>
      </c>
      <c r="G12" s="7">
        <f t="shared" si="0"/>
        <v>-0.70630749014454663</v>
      </c>
      <c r="I12" s="1" t="s">
        <v>83</v>
      </c>
    </row>
    <row r="13" spans="1:12" x14ac:dyDescent="0.55000000000000004">
      <c r="A13" s="1" t="s">
        <v>54</v>
      </c>
      <c r="B13" s="1">
        <v>-0.4</v>
      </c>
      <c r="C13" s="1">
        <v>-0.4</v>
      </c>
      <c r="D13" s="1" t="s">
        <v>52</v>
      </c>
      <c r="E13" s="1" t="s">
        <v>47</v>
      </c>
      <c r="F13" s="1">
        <v>4.1760000000000002</v>
      </c>
      <c r="G13" s="7">
        <f t="shared" si="0"/>
        <v>-0.19157088122605365</v>
      </c>
      <c r="I13" s="1" t="s">
        <v>37</v>
      </c>
      <c r="J13" s="1" t="s">
        <v>47</v>
      </c>
      <c r="K13" s="1" t="s">
        <v>77</v>
      </c>
    </row>
    <row r="14" spans="1:12" x14ac:dyDescent="0.55000000000000004">
      <c r="A14" s="1" t="s">
        <v>55</v>
      </c>
      <c r="B14" s="1">
        <v>-0.4</v>
      </c>
      <c r="C14" s="1">
        <v>-3.5</v>
      </c>
      <c r="D14" s="1" t="s">
        <v>43</v>
      </c>
      <c r="E14" s="1" t="s">
        <v>37</v>
      </c>
      <c r="F14" s="1">
        <v>5.24</v>
      </c>
      <c r="G14" s="7">
        <f t="shared" si="0"/>
        <v>-0.74427480916030531</v>
      </c>
      <c r="I14" s="1">
        <f>G3+G9</f>
        <v>-0.64498766647840555</v>
      </c>
      <c r="J14" s="1">
        <f>G8+G10</f>
        <v>-1.7941305571078578</v>
      </c>
      <c r="K14" s="6">
        <f>J14-I14</f>
        <v>-1.1491428906294523</v>
      </c>
    </row>
    <row r="15" spans="1:12" x14ac:dyDescent="0.55000000000000004">
      <c r="A15" s="1" t="s">
        <v>56</v>
      </c>
      <c r="B15" s="1">
        <v>-0.4</v>
      </c>
      <c r="C15" s="1">
        <v>-0.4</v>
      </c>
      <c r="D15" s="1" t="s">
        <v>52</v>
      </c>
      <c r="E15" s="1" t="s">
        <v>47</v>
      </c>
      <c r="F15" s="1">
        <v>6.71</v>
      </c>
      <c r="G15" s="7">
        <f t="shared" si="0"/>
        <v>-0.11922503725782416</v>
      </c>
    </row>
    <row r="16" spans="1:12" x14ac:dyDescent="0.55000000000000004">
      <c r="A16" s="1" t="s">
        <v>57</v>
      </c>
      <c r="B16" s="1">
        <v>-1.3</v>
      </c>
      <c r="C16" s="1">
        <v>-3.9</v>
      </c>
      <c r="D16" s="1" t="s">
        <v>46</v>
      </c>
      <c r="E16" s="1" t="s">
        <v>47</v>
      </c>
      <c r="F16" s="1">
        <v>5.7759999999999998</v>
      </c>
      <c r="G16" s="7">
        <f t="shared" si="0"/>
        <v>-0.90027700831024937</v>
      </c>
    </row>
    <row r="17" spans="1:11" x14ac:dyDescent="0.55000000000000004">
      <c r="A17" s="1" t="s">
        <v>58</v>
      </c>
      <c r="B17" s="1">
        <v>-1.3</v>
      </c>
      <c r="C17" s="1">
        <v>-0.4</v>
      </c>
      <c r="D17" s="1" t="s">
        <v>40</v>
      </c>
      <c r="E17" s="1" t="s">
        <v>37</v>
      </c>
      <c r="F17" s="1">
        <v>6.5</v>
      </c>
      <c r="G17" s="7">
        <f t="shared" si="0"/>
        <v>-0.26153846153846155</v>
      </c>
      <c r="I17" s="1" t="s">
        <v>90</v>
      </c>
    </row>
    <row r="18" spans="1:11" x14ac:dyDescent="0.55000000000000004">
      <c r="I18" s="1" t="s">
        <v>37</v>
      </c>
      <c r="J18" s="1" t="s">
        <v>47</v>
      </c>
      <c r="K18" s="1" t="s">
        <v>77</v>
      </c>
    </row>
    <row r="19" spans="1:11" x14ac:dyDescent="0.55000000000000004">
      <c r="I19" s="1">
        <f>G9</f>
        <v>-0.28475711892797323</v>
      </c>
      <c r="J19" s="1">
        <f>G8+G10</f>
        <v>-1.7941305571078578</v>
      </c>
      <c r="K19" s="6">
        <f>J19-I19</f>
        <v>-1.5093734381798847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554B-D994-4031-ABCC-1EEB76E6C12F}">
  <dimension ref="A1:K20"/>
  <sheetViews>
    <sheetView topLeftCell="B11" workbookViewId="0">
      <selection activeCell="G16" sqref="G16"/>
    </sheetView>
  </sheetViews>
  <sheetFormatPr defaultRowHeight="14.4" x14ac:dyDescent="0.55000000000000004"/>
  <cols>
    <col min="1" max="1" width="15.41796875" style="1" customWidth="1"/>
    <col min="2" max="2" width="19" style="1" customWidth="1"/>
    <col min="3" max="3" width="19.3125" style="1" customWidth="1"/>
    <col min="4" max="4" width="17.41796875" style="1" customWidth="1"/>
    <col min="5" max="5" width="29.7890625" style="1" customWidth="1"/>
    <col min="6" max="6" width="17" style="1" customWidth="1"/>
    <col min="7" max="7" width="22.7890625" customWidth="1"/>
    <col min="9" max="11" width="8.89453125" style="1"/>
  </cols>
  <sheetData>
    <row r="1" spans="1:11" s="5" customFormat="1" x14ac:dyDescent="0.55000000000000004">
      <c r="B1" s="5" t="s">
        <v>35</v>
      </c>
      <c r="C1" s="5" t="s">
        <v>34</v>
      </c>
      <c r="D1" s="5" t="s">
        <v>36</v>
      </c>
      <c r="E1" s="5" t="s">
        <v>38</v>
      </c>
      <c r="F1" s="5" t="s">
        <v>76</v>
      </c>
      <c r="G1" s="5" t="s">
        <v>78</v>
      </c>
    </row>
    <row r="2" spans="1:11" x14ac:dyDescent="0.55000000000000004">
      <c r="A2" s="1" t="s">
        <v>33</v>
      </c>
      <c r="B2" s="1">
        <v>1.8</v>
      </c>
      <c r="C2" s="1">
        <v>-3.5</v>
      </c>
      <c r="D2" s="1" t="s">
        <v>40</v>
      </c>
      <c r="E2" s="1" t="s">
        <v>37</v>
      </c>
      <c r="F2" s="1">
        <v>5.9</v>
      </c>
      <c r="G2" s="7">
        <f>(B2+C2)/F2</f>
        <v>-0.28813559322033894</v>
      </c>
      <c r="H2" s="7"/>
    </row>
    <row r="3" spans="1:11" x14ac:dyDescent="0.55000000000000004">
      <c r="A3" s="1" t="s">
        <v>39</v>
      </c>
      <c r="B3" s="1">
        <v>-0.4</v>
      </c>
      <c r="C3" s="1">
        <v>-0.8</v>
      </c>
      <c r="D3" s="1" t="s">
        <v>40</v>
      </c>
      <c r="E3" s="1" t="s">
        <v>37</v>
      </c>
      <c r="F3" s="1">
        <v>6.2670000000000003</v>
      </c>
      <c r="G3" s="7">
        <f t="shared" ref="G3:G18" si="0">(B3+C3)/F3</f>
        <v>-0.19147917663954048</v>
      </c>
      <c r="H3" s="7"/>
      <c r="I3" s="10"/>
      <c r="J3" s="10"/>
      <c r="K3" s="10"/>
    </row>
    <row r="4" spans="1:11" x14ac:dyDescent="0.55000000000000004">
      <c r="A4" s="1" t="s">
        <v>41</v>
      </c>
      <c r="B4" s="1">
        <v>-0.4</v>
      </c>
      <c r="C4" s="1">
        <v>-3.5</v>
      </c>
      <c r="D4" s="1" t="s">
        <v>40</v>
      </c>
      <c r="E4" s="1" t="s">
        <v>37</v>
      </c>
      <c r="F4" s="1">
        <v>6.19</v>
      </c>
      <c r="G4" s="7">
        <f t="shared" si="0"/>
        <v>-0.63004846526655889</v>
      </c>
      <c r="H4" s="7"/>
      <c r="I4" s="7"/>
      <c r="J4" s="7"/>
      <c r="K4" s="7"/>
    </row>
    <row r="5" spans="1:11" s="8" customFormat="1" x14ac:dyDescent="0.55000000000000004">
      <c r="A5" s="7" t="s">
        <v>60</v>
      </c>
      <c r="B5" s="7">
        <v>-3.5</v>
      </c>
      <c r="C5" s="7">
        <v>-3.5</v>
      </c>
      <c r="D5" s="7" t="s">
        <v>61</v>
      </c>
      <c r="E5" s="7" t="s">
        <v>47</v>
      </c>
      <c r="F5" s="7">
        <v>6.9809999999999999</v>
      </c>
      <c r="G5" s="7">
        <f t="shared" si="0"/>
        <v>-1.0027216731127346</v>
      </c>
      <c r="H5" s="7"/>
      <c r="I5" s="7"/>
      <c r="J5" s="7"/>
      <c r="K5" s="7"/>
    </row>
    <row r="6" spans="1:11" s="8" customFormat="1" x14ac:dyDescent="0.55000000000000004">
      <c r="A6" s="7" t="s">
        <v>65</v>
      </c>
      <c r="B6" s="7">
        <v>-3.5</v>
      </c>
      <c r="C6" s="7">
        <v>2.8</v>
      </c>
      <c r="D6" s="7" t="s">
        <v>66</v>
      </c>
      <c r="E6" s="7" t="s">
        <v>37</v>
      </c>
      <c r="F6" s="7">
        <v>6.87</v>
      </c>
      <c r="G6" s="7">
        <f>(B6-C6)/F6</f>
        <v>-0.91703056768558944</v>
      </c>
      <c r="H6" s="7"/>
      <c r="I6" s="7"/>
      <c r="J6" s="7"/>
      <c r="K6" s="7"/>
    </row>
    <row r="7" spans="1:11" x14ac:dyDescent="0.55000000000000004">
      <c r="A7" s="1" t="s">
        <v>67</v>
      </c>
      <c r="B7" s="1">
        <v>-0.4</v>
      </c>
      <c r="C7" s="1">
        <v>-3.5</v>
      </c>
      <c r="D7" s="1" t="s">
        <v>43</v>
      </c>
      <c r="E7" s="1" t="s">
        <v>37</v>
      </c>
      <c r="F7" s="1">
        <v>6.63</v>
      </c>
      <c r="G7" s="7">
        <f t="shared" si="0"/>
        <v>-0.58823529411764708</v>
      </c>
      <c r="H7" s="7"/>
      <c r="I7" s="7"/>
      <c r="J7" s="7"/>
      <c r="K7" s="7"/>
    </row>
    <row r="8" spans="1:11" x14ac:dyDescent="0.55000000000000004">
      <c r="A8" s="1" t="s">
        <v>44</v>
      </c>
      <c r="B8" s="1">
        <v>-0.7</v>
      </c>
      <c r="C8" s="1">
        <v>-0.4</v>
      </c>
      <c r="D8" s="1" t="s">
        <v>40</v>
      </c>
      <c r="E8" s="1" t="s">
        <v>37</v>
      </c>
      <c r="F8" s="1">
        <v>6.5860000000000003</v>
      </c>
      <c r="G8" s="7">
        <f t="shared" si="0"/>
        <v>-0.16702095353780747</v>
      </c>
      <c r="H8" s="7"/>
      <c r="I8" s="11"/>
      <c r="J8" s="11"/>
      <c r="K8" s="11"/>
    </row>
    <row r="9" spans="1:11" x14ac:dyDescent="0.55000000000000004">
      <c r="A9" s="1" t="s">
        <v>68</v>
      </c>
      <c r="B9" s="1">
        <v>-0.7</v>
      </c>
      <c r="C9" s="1">
        <v>-3.5</v>
      </c>
      <c r="D9" s="1" t="s">
        <v>46</v>
      </c>
      <c r="E9" s="1" t="s">
        <v>47</v>
      </c>
      <c r="F9" s="1">
        <v>6.54</v>
      </c>
      <c r="G9" s="7">
        <f t="shared" si="0"/>
        <v>-0.64220183486238536</v>
      </c>
      <c r="H9" s="7"/>
      <c r="I9" s="9"/>
      <c r="J9" s="9"/>
      <c r="K9" s="9"/>
    </row>
    <row r="10" spans="1:11" x14ac:dyDescent="0.55000000000000004">
      <c r="A10" s="1" t="s">
        <v>48</v>
      </c>
      <c r="B10" s="1">
        <v>-3.5</v>
      </c>
      <c r="C10" s="1">
        <v>-3.9</v>
      </c>
      <c r="D10" s="1" t="s">
        <v>46</v>
      </c>
      <c r="E10" s="1" t="s">
        <v>47</v>
      </c>
      <c r="F10" s="1">
        <v>5.2759999999999998</v>
      </c>
      <c r="G10" s="7">
        <f t="shared" si="0"/>
        <v>-1.4025777103866566</v>
      </c>
      <c r="H10" s="7"/>
      <c r="I10" s="11"/>
      <c r="J10" s="11"/>
      <c r="K10" s="11"/>
    </row>
    <row r="11" spans="1:11" x14ac:dyDescent="0.55000000000000004">
      <c r="A11" s="1" t="s">
        <v>49</v>
      </c>
      <c r="B11" s="1">
        <v>-3.5</v>
      </c>
      <c r="C11" s="1">
        <v>-0.4</v>
      </c>
      <c r="D11" s="1" t="s">
        <v>40</v>
      </c>
      <c r="E11" s="1" t="s">
        <v>37</v>
      </c>
      <c r="F11" s="1">
        <v>5.468</v>
      </c>
      <c r="G11" s="7">
        <f t="shared" si="0"/>
        <v>-0.71324067300658378</v>
      </c>
      <c r="H11" s="7"/>
    </row>
    <row r="12" spans="1:11" x14ac:dyDescent="0.55000000000000004">
      <c r="A12" s="1" t="s">
        <v>50</v>
      </c>
      <c r="B12" s="1">
        <v>-3.5</v>
      </c>
      <c r="C12" s="1">
        <v>-3.5</v>
      </c>
      <c r="D12" s="1" t="s">
        <v>46</v>
      </c>
      <c r="E12" s="1" t="s">
        <v>47</v>
      </c>
      <c r="F12" s="1">
        <v>5.33</v>
      </c>
      <c r="G12" s="7">
        <f t="shared" si="0"/>
        <v>-1.3133208255159474</v>
      </c>
      <c r="H12" s="7"/>
      <c r="I12" s="1" t="s">
        <v>83</v>
      </c>
    </row>
    <row r="13" spans="1:11" x14ac:dyDescent="0.55000000000000004">
      <c r="A13" s="1" t="s">
        <v>51</v>
      </c>
      <c r="B13" s="1">
        <v>-0.4</v>
      </c>
      <c r="C13" s="1">
        <v>-0.4</v>
      </c>
      <c r="D13" s="1" t="s">
        <v>52</v>
      </c>
      <c r="E13" s="1" t="s">
        <v>47</v>
      </c>
      <c r="F13" s="1">
        <v>6.8440000000000003</v>
      </c>
      <c r="G13" s="7">
        <f t="shared" si="0"/>
        <v>-0.11689070718877849</v>
      </c>
      <c r="H13" s="7"/>
      <c r="I13" s="1" t="s">
        <v>37</v>
      </c>
      <c r="J13" s="1" t="s">
        <v>47</v>
      </c>
      <c r="K13" s="1" t="s">
        <v>77</v>
      </c>
    </row>
    <row r="14" spans="1:11" x14ac:dyDescent="0.55000000000000004">
      <c r="A14" s="1" t="s">
        <v>53</v>
      </c>
      <c r="B14" s="1">
        <v>-0.4</v>
      </c>
      <c r="C14" s="1">
        <v>-3.9</v>
      </c>
      <c r="D14" s="1" t="s">
        <v>43</v>
      </c>
      <c r="E14" s="1" t="s">
        <v>37</v>
      </c>
      <c r="F14" s="1">
        <v>5.7670000000000003</v>
      </c>
      <c r="G14" s="7">
        <f t="shared" si="0"/>
        <v>-0.7456216403676087</v>
      </c>
      <c r="H14" s="7"/>
      <c r="I14" s="1">
        <f>G6</f>
        <v>-0.91703056768558944</v>
      </c>
      <c r="J14" s="1">
        <f>G5</f>
        <v>-1.0027216731127346</v>
      </c>
      <c r="K14" s="6">
        <f>J14-I14</f>
        <v>-8.5691105427145198E-2</v>
      </c>
    </row>
    <row r="15" spans="1:11" x14ac:dyDescent="0.55000000000000004">
      <c r="A15" s="1" t="s">
        <v>54</v>
      </c>
      <c r="B15" s="1">
        <v>-0.4</v>
      </c>
      <c r="C15" s="1">
        <v>-0.4</v>
      </c>
      <c r="D15" s="1" t="s">
        <v>52</v>
      </c>
      <c r="E15" s="1" t="s">
        <v>47</v>
      </c>
      <c r="F15" s="1">
        <v>3.7519999999999998</v>
      </c>
      <c r="G15" s="7">
        <f t="shared" si="0"/>
        <v>-0.21321961620469085</v>
      </c>
      <c r="H15" s="7"/>
    </row>
    <row r="16" spans="1:11" x14ac:dyDescent="0.55000000000000004">
      <c r="A16" s="1" t="s">
        <v>55</v>
      </c>
      <c r="B16" s="1">
        <v>-0.4</v>
      </c>
      <c r="C16" s="1">
        <v>-3.5</v>
      </c>
      <c r="D16" s="1" t="s">
        <v>43</v>
      </c>
      <c r="E16" s="1" t="s">
        <v>37</v>
      </c>
      <c r="F16" s="1">
        <v>5.39</v>
      </c>
      <c r="G16" s="7">
        <f t="shared" si="0"/>
        <v>-0.72356215213358077</v>
      </c>
      <c r="H16" s="7"/>
    </row>
    <row r="17" spans="1:11" x14ac:dyDescent="0.55000000000000004">
      <c r="A17" s="1" t="s">
        <v>57</v>
      </c>
      <c r="B17" s="1">
        <v>-1.3</v>
      </c>
      <c r="C17" s="1">
        <v>-3.9</v>
      </c>
      <c r="D17" s="1" t="s">
        <v>46</v>
      </c>
      <c r="E17" s="1" t="s">
        <v>47</v>
      </c>
      <c r="F17" s="1">
        <v>5.6479999999999997</v>
      </c>
      <c r="G17" s="7">
        <f t="shared" si="0"/>
        <v>-0.92067988668555245</v>
      </c>
      <c r="H17" s="7"/>
    </row>
    <row r="18" spans="1:11" x14ac:dyDescent="0.55000000000000004">
      <c r="A18" s="1" t="s">
        <v>58</v>
      </c>
      <c r="B18" s="1">
        <v>-1.3</v>
      </c>
      <c r="C18" s="1">
        <v>-0.4</v>
      </c>
      <c r="D18" s="1" t="s">
        <v>40</v>
      </c>
      <c r="E18" s="1" t="s">
        <v>37</v>
      </c>
      <c r="F18" s="1">
        <v>6.57</v>
      </c>
      <c r="G18" s="7">
        <f t="shared" si="0"/>
        <v>-0.25875190258751907</v>
      </c>
      <c r="H18" s="7"/>
      <c r="I18" s="1" t="s">
        <v>84</v>
      </c>
    </row>
    <row r="19" spans="1:11" x14ac:dyDescent="0.55000000000000004">
      <c r="I19" s="1" t="s">
        <v>37</v>
      </c>
      <c r="J19" s="1" t="s">
        <v>47</v>
      </c>
      <c r="K19" s="1" t="s">
        <v>77</v>
      </c>
    </row>
    <row r="20" spans="1:11" x14ac:dyDescent="0.55000000000000004">
      <c r="I20" s="1">
        <f>G5</f>
        <v>-1.0027216731127346</v>
      </c>
      <c r="J20" s="1">
        <v>0</v>
      </c>
      <c r="K20" s="6">
        <f>J20-I20</f>
        <v>1.0027216731127346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5CAF-1BC0-4DB4-82AF-F9F0BE78E0AF}">
  <dimension ref="A1:N21"/>
  <sheetViews>
    <sheetView topLeftCell="D7" workbookViewId="0">
      <selection activeCell="H25" sqref="H25"/>
    </sheetView>
  </sheetViews>
  <sheetFormatPr defaultRowHeight="14.4" x14ac:dyDescent="0.55000000000000004"/>
  <cols>
    <col min="1" max="1" width="18.7890625" style="1" customWidth="1"/>
    <col min="2" max="2" width="20" style="1" customWidth="1"/>
    <col min="3" max="3" width="22.41796875" style="1" customWidth="1"/>
    <col min="4" max="4" width="20.5234375" style="1" customWidth="1"/>
    <col min="5" max="5" width="31.41796875" style="1" customWidth="1"/>
    <col min="6" max="6" width="19" style="1" customWidth="1"/>
    <col min="7" max="7" width="19" customWidth="1"/>
  </cols>
  <sheetData>
    <row r="1" spans="1:14" s="5" customFormat="1" x14ac:dyDescent="0.55000000000000004">
      <c r="B1" s="5" t="s">
        <v>35</v>
      </c>
      <c r="C1" s="5" t="s">
        <v>34</v>
      </c>
      <c r="D1" s="5" t="s">
        <v>36</v>
      </c>
      <c r="E1" s="5" t="s">
        <v>38</v>
      </c>
      <c r="F1" s="5" t="s">
        <v>76</v>
      </c>
      <c r="G1" s="5" t="s">
        <v>78</v>
      </c>
    </row>
    <row r="2" spans="1:14" x14ac:dyDescent="0.55000000000000004">
      <c r="A2" s="1" t="s">
        <v>33</v>
      </c>
      <c r="B2" s="1">
        <v>1.8</v>
      </c>
      <c r="C2" s="1">
        <v>-3.5</v>
      </c>
      <c r="D2" s="1" t="s">
        <v>40</v>
      </c>
      <c r="E2" s="1" t="s">
        <v>37</v>
      </c>
      <c r="F2" s="1">
        <v>6.08</v>
      </c>
      <c r="G2" s="7">
        <f t="shared" ref="G2:G18" si="0">(B2+C2)/F2</f>
        <v>-0.27960526315789475</v>
      </c>
      <c r="H2" s="1"/>
      <c r="I2" s="1"/>
      <c r="J2" s="1"/>
      <c r="K2" s="1"/>
      <c r="L2" s="1"/>
      <c r="M2" s="1"/>
      <c r="N2" s="1"/>
    </row>
    <row r="3" spans="1:14" s="8" customFormat="1" x14ac:dyDescent="0.55000000000000004">
      <c r="A3" s="7" t="s">
        <v>39</v>
      </c>
      <c r="B3" s="7">
        <v>-0.4</v>
      </c>
      <c r="C3" s="7">
        <v>-0.8</v>
      </c>
      <c r="D3" s="7" t="s">
        <v>40</v>
      </c>
      <c r="E3" s="7" t="s">
        <v>37</v>
      </c>
      <c r="F3" s="7">
        <v>6.7560000000000002</v>
      </c>
      <c r="G3" s="7">
        <f t="shared" si="0"/>
        <v>-0.17761989342806397</v>
      </c>
      <c r="H3" s="7"/>
      <c r="I3" s="7"/>
      <c r="J3" s="7"/>
      <c r="K3" s="7"/>
      <c r="L3" s="7"/>
      <c r="M3" s="7"/>
      <c r="N3" s="7"/>
    </row>
    <row r="4" spans="1:14" s="8" customFormat="1" x14ac:dyDescent="0.55000000000000004">
      <c r="A4" s="7" t="s">
        <v>41</v>
      </c>
      <c r="B4" s="7">
        <v>-0.4</v>
      </c>
      <c r="C4" s="7">
        <v>-3.5</v>
      </c>
      <c r="D4" s="7" t="s">
        <v>40</v>
      </c>
      <c r="E4" s="7" t="s">
        <v>37</v>
      </c>
      <c r="F4" s="7">
        <v>6.27</v>
      </c>
      <c r="G4" s="7">
        <f t="shared" si="0"/>
        <v>-0.62200956937799046</v>
      </c>
      <c r="H4" s="7"/>
      <c r="I4" s="7"/>
      <c r="J4" s="7"/>
      <c r="K4" s="7"/>
      <c r="L4" s="7"/>
      <c r="M4" s="7"/>
      <c r="N4" s="7"/>
    </row>
    <row r="5" spans="1:14" s="8" customFormat="1" x14ac:dyDescent="0.55000000000000004">
      <c r="A5" s="7" t="s">
        <v>69</v>
      </c>
      <c r="B5" s="7">
        <v>-3.5</v>
      </c>
      <c r="C5" s="7">
        <v>-0.8</v>
      </c>
      <c r="D5" s="7" t="s">
        <v>61</v>
      </c>
      <c r="E5" s="7" t="s">
        <v>47</v>
      </c>
      <c r="F5" s="7">
        <v>6.9</v>
      </c>
      <c r="G5" s="7">
        <f>(B5+C5)/F5</f>
        <v>-0.62318840579710144</v>
      </c>
      <c r="H5" s="7"/>
      <c r="I5" s="7"/>
      <c r="J5" s="7"/>
      <c r="K5" s="7"/>
      <c r="L5" s="7"/>
      <c r="M5" s="7"/>
      <c r="N5" s="7"/>
    </row>
    <row r="6" spans="1:14" s="8" customFormat="1" x14ac:dyDescent="0.55000000000000004">
      <c r="A6" s="7" t="s">
        <v>44</v>
      </c>
      <c r="B6" s="7">
        <v>-0.7</v>
      </c>
      <c r="C6" s="7">
        <v>-0.4</v>
      </c>
      <c r="D6" s="7" t="s">
        <v>40</v>
      </c>
      <c r="E6" s="7" t="s">
        <v>37</v>
      </c>
      <c r="F6" s="7">
        <v>6.7350000000000003</v>
      </c>
      <c r="G6" s="7">
        <f t="shared" si="0"/>
        <v>-0.16332590942835931</v>
      </c>
      <c r="H6" s="7"/>
      <c r="I6" s="7"/>
      <c r="J6" s="7"/>
      <c r="K6" s="7"/>
      <c r="L6" s="7"/>
      <c r="M6" s="7"/>
      <c r="N6" s="7"/>
    </row>
    <row r="7" spans="1:14" s="8" customFormat="1" x14ac:dyDescent="0.55000000000000004">
      <c r="A7" s="7" t="s">
        <v>45</v>
      </c>
      <c r="B7" s="7">
        <v>-0.7</v>
      </c>
      <c r="C7" s="7">
        <v>-3.5</v>
      </c>
      <c r="D7" s="7" t="s">
        <v>46</v>
      </c>
      <c r="E7" s="7" t="s">
        <v>47</v>
      </c>
      <c r="F7" s="7">
        <v>6.69</v>
      </c>
      <c r="G7" s="7">
        <f t="shared" si="0"/>
        <v>-0.62780269058295968</v>
      </c>
      <c r="H7" s="7"/>
      <c r="I7" s="7"/>
      <c r="J7" s="7"/>
      <c r="K7" s="7"/>
      <c r="L7" s="7"/>
      <c r="M7" s="7"/>
      <c r="N7" s="7"/>
    </row>
    <row r="8" spans="1:14" s="8" customFormat="1" x14ac:dyDescent="0.55000000000000004">
      <c r="A8" s="7" t="s">
        <v>62</v>
      </c>
      <c r="B8" s="7">
        <v>-1.3</v>
      </c>
      <c r="C8" s="7">
        <v>-3.9</v>
      </c>
      <c r="D8" s="7" t="s">
        <v>46</v>
      </c>
      <c r="E8" s="7" t="s">
        <v>47</v>
      </c>
      <c r="F8" s="7">
        <v>5.6280000000000001</v>
      </c>
      <c r="G8" s="7">
        <f t="shared" si="0"/>
        <v>-0.92395167022032698</v>
      </c>
      <c r="H8" s="7"/>
      <c r="I8" s="7"/>
      <c r="J8" s="7"/>
      <c r="K8" s="7"/>
      <c r="L8" s="7"/>
      <c r="M8" s="7"/>
      <c r="N8" s="7"/>
    </row>
    <row r="9" spans="1:14" s="8" customFormat="1" x14ac:dyDescent="0.55000000000000004">
      <c r="A9" s="7" t="s">
        <v>63</v>
      </c>
      <c r="B9" s="7">
        <v>-1.3</v>
      </c>
      <c r="C9" s="7">
        <v>-0.4</v>
      </c>
      <c r="D9" s="7" t="s">
        <v>40</v>
      </c>
      <c r="E9" s="7" t="s">
        <v>37</v>
      </c>
      <c r="F9" s="7">
        <v>5.774</v>
      </c>
      <c r="G9" s="7">
        <f t="shared" si="0"/>
        <v>-0.29442327675788016</v>
      </c>
      <c r="H9" s="7"/>
      <c r="I9" s="7"/>
      <c r="J9" s="7"/>
      <c r="K9" s="7"/>
      <c r="L9" s="7"/>
      <c r="M9" s="7"/>
      <c r="N9" s="7"/>
    </row>
    <row r="10" spans="1:14" s="8" customFormat="1" x14ac:dyDescent="0.55000000000000004">
      <c r="A10" s="7" t="s">
        <v>64</v>
      </c>
      <c r="B10" s="7">
        <v>-1.3</v>
      </c>
      <c r="C10" s="7">
        <v>-3.5</v>
      </c>
      <c r="D10" s="7" t="s">
        <v>46</v>
      </c>
      <c r="E10" s="7" t="s">
        <v>37</v>
      </c>
      <c r="F10" s="7">
        <v>5.34</v>
      </c>
      <c r="G10" s="7">
        <f t="shared" si="0"/>
        <v>-0.898876404494382</v>
      </c>
      <c r="H10" s="7"/>
      <c r="I10" s="7"/>
      <c r="J10" s="7"/>
      <c r="K10" s="7"/>
      <c r="L10" s="7"/>
      <c r="M10" s="7"/>
      <c r="N10" s="7"/>
    </row>
    <row r="11" spans="1:14" s="8" customFormat="1" x14ac:dyDescent="0.55000000000000004">
      <c r="A11" s="7" t="s">
        <v>51</v>
      </c>
      <c r="B11" s="7">
        <v>-0.4</v>
      </c>
      <c r="C11" s="7">
        <v>-0.4</v>
      </c>
      <c r="D11" s="7" t="s">
        <v>52</v>
      </c>
      <c r="E11" s="7" t="s">
        <v>47</v>
      </c>
      <c r="F11" s="7">
        <v>6.2969999999999997</v>
      </c>
      <c r="G11" s="7">
        <f t="shared" si="0"/>
        <v>-0.12704462442432907</v>
      </c>
      <c r="H11" s="7"/>
      <c r="I11" s="7"/>
      <c r="J11" s="7"/>
      <c r="K11" s="7"/>
      <c r="L11" s="7"/>
      <c r="M11" s="7"/>
      <c r="N11" s="7"/>
    </row>
    <row r="12" spans="1:14" s="8" customFormat="1" x14ac:dyDescent="0.55000000000000004">
      <c r="A12" s="7" t="s">
        <v>53</v>
      </c>
      <c r="B12" s="7">
        <v>-0.4</v>
      </c>
      <c r="C12" s="7">
        <v>-3.9</v>
      </c>
      <c r="D12" s="7" t="s">
        <v>43</v>
      </c>
      <c r="E12" s="7" t="s">
        <v>37</v>
      </c>
      <c r="F12" s="7">
        <v>5.9050000000000002</v>
      </c>
      <c r="G12" s="7">
        <f t="shared" si="0"/>
        <v>-0.7281964436917866</v>
      </c>
      <c r="I12" s="7" t="s">
        <v>81</v>
      </c>
    </row>
    <row r="13" spans="1:14" s="8" customFormat="1" x14ac:dyDescent="0.55000000000000004">
      <c r="A13" s="7" t="s">
        <v>54</v>
      </c>
      <c r="B13" s="7">
        <v>-0.4</v>
      </c>
      <c r="C13" s="7">
        <v>-0.4</v>
      </c>
      <c r="D13" s="7" t="s">
        <v>52</v>
      </c>
      <c r="E13" s="7" t="s">
        <v>47</v>
      </c>
      <c r="F13" s="7">
        <v>3.8410000000000002</v>
      </c>
      <c r="G13" s="7">
        <f t="shared" si="0"/>
        <v>-0.20827909398594116</v>
      </c>
      <c r="I13" s="7" t="s">
        <v>37</v>
      </c>
      <c r="J13" s="7"/>
      <c r="K13" s="7" t="s">
        <v>47</v>
      </c>
      <c r="L13" s="7"/>
      <c r="M13" s="7" t="s">
        <v>77</v>
      </c>
    </row>
    <row r="14" spans="1:14" s="8" customFormat="1" x14ac:dyDescent="0.55000000000000004">
      <c r="A14" s="7" t="s">
        <v>55</v>
      </c>
      <c r="B14" s="7">
        <v>-0.4</v>
      </c>
      <c r="C14" s="7">
        <v>-3.5</v>
      </c>
      <c r="D14" s="7" t="s">
        <v>43</v>
      </c>
      <c r="E14" s="7" t="s">
        <v>37</v>
      </c>
      <c r="F14" s="7">
        <v>5.1100000000000003</v>
      </c>
      <c r="G14" s="7">
        <f t="shared" si="0"/>
        <v>-0.76320939334637961</v>
      </c>
      <c r="I14" s="7">
        <f>G18+G9</f>
        <v>-0.86930981231007376</v>
      </c>
      <c r="J14" s="7"/>
      <c r="K14" s="7">
        <f>G5+G8+G10+G15+G17</f>
        <v>-3.1702272642075169</v>
      </c>
      <c r="L14" s="7"/>
      <c r="M14" s="6">
        <f>K14-I14</f>
        <v>-2.3009174518974431</v>
      </c>
    </row>
    <row r="15" spans="1:14" s="8" customFormat="1" x14ac:dyDescent="0.55000000000000004">
      <c r="A15" s="7" t="s">
        <v>70</v>
      </c>
      <c r="B15" s="7">
        <v>4.2</v>
      </c>
      <c r="C15" s="7">
        <v>-0.4</v>
      </c>
      <c r="D15" s="7" t="s">
        <v>52</v>
      </c>
      <c r="E15" s="7" t="s">
        <v>47</v>
      </c>
      <c r="F15" s="7">
        <v>6.87</v>
      </c>
      <c r="G15" s="7">
        <f t="shared" si="0"/>
        <v>0.55312954876273657</v>
      </c>
      <c r="I15" s="7"/>
      <c r="J15" s="7"/>
      <c r="K15" s="7"/>
      <c r="L15" s="7"/>
      <c r="M15" s="7"/>
    </row>
    <row r="16" spans="1:14" s="8" customFormat="1" x14ac:dyDescent="0.55000000000000004">
      <c r="A16" s="7" t="s">
        <v>56</v>
      </c>
      <c r="B16" s="7">
        <v>-0.4</v>
      </c>
      <c r="C16" s="7">
        <v>-0.4</v>
      </c>
      <c r="D16" s="7" t="s">
        <v>52</v>
      </c>
      <c r="E16" s="7" t="s">
        <v>47</v>
      </c>
      <c r="F16" s="7">
        <v>6.6</v>
      </c>
      <c r="G16" s="7">
        <f t="shared" si="0"/>
        <v>-0.12121212121212123</v>
      </c>
    </row>
    <row r="17" spans="1:13" s="8" customFormat="1" x14ac:dyDescent="0.55000000000000004">
      <c r="A17" s="7" t="s">
        <v>71</v>
      </c>
      <c r="B17" s="7">
        <v>-3.4</v>
      </c>
      <c r="C17" s="7">
        <v>-3.9</v>
      </c>
      <c r="D17" s="7" t="s">
        <v>72</v>
      </c>
      <c r="E17" s="7" t="s">
        <v>47</v>
      </c>
      <c r="F17" s="7">
        <v>5.7149999999999999</v>
      </c>
      <c r="G17" s="7">
        <f t="shared" si="0"/>
        <v>-1.2773403324584427</v>
      </c>
      <c r="I17" s="7" t="s">
        <v>82</v>
      </c>
    </row>
    <row r="18" spans="1:13" s="8" customFormat="1" x14ac:dyDescent="0.55000000000000004">
      <c r="A18" s="7" t="s">
        <v>73</v>
      </c>
      <c r="B18" s="7">
        <v>-3.4</v>
      </c>
      <c r="C18" s="7">
        <v>-0.4</v>
      </c>
      <c r="D18" s="7" t="s">
        <v>74</v>
      </c>
      <c r="E18" s="7" t="s">
        <v>37</v>
      </c>
      <c r="F18" s="7">
        <v>6.61</v>
      </c>
      <c r="G18" s="7">
        <f t="shared" si="0"/>
        <v>-0.5748865355521936</v>
      </c>
      <c r="I18" s="7" t="s">
        <v>37</v>
      </c>
      <c r="J18" s="7"/>
      <c r="K18" s="7" t="s">
        <v>47</v>
      </c>
      <c r="L18" s="7"/>
      <c r="M18" s="7" t="s">
        <v>77</v>
      </c>
    </row>
    <row r="19" spans="1:13" s="8" customFormat="1" x14ac:dyDescent="0.55000000000000004">
      <c r="A19" s="7"/>
      <c r="B19" s="7"/>
      <c r="C19" s="7"/>
      <c r="D19" s="7"/>
      <c r="E19" s="7"/>
      <c r="F19" s="7"/>
      <c r="I19" s="7">
        <f>G9+G18</f>
        <v>-0.86930981231007376</v>
      </c>
      <c r="J19" s="7"/>
      <c r="K19" s="7">
        <f>G5+G8+G10+G15+G17</f>
        <v>-3.1702272642075169</v>
      </c>
      <c r="L19" s="7"/>
      <c r="M19" s="6">
        <f>K19-I19</f>
        <v>-2.3009174518974431</v>
      </c>
    </row>
    <row r="20" spans="1:13" s="8" customFormat="1" x14ac:dyDescent="0.55000000000000004">
      <c r="A20" s="7"/>
      <c r="B20" s="7"/>
      <c r="C20" s="7"/>
      <c r="D20" s="7"/>
      <c r="E20" s="7"/>
      <c r="F20" s="7"/>
    </row>
    <row r="21" spans="1:13" s="8" customFormat="1" x14ac:dyDescent="0.55000000000000004">
      <c r="A21" s="7"/>
      <c r="B21" s="7"/>
      <c r="C21" s="7"/>
      <c r="D21" s="7"/>
      <c r="E21" s="7"/>
      <c r="F21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18DE-7D6D-498E-B955-4DF36BBF9D2E}">
  <dimension ref="A1:L31"/>
  <sheetViews>
    <sheetView topLeftCell="D23" zoomScale="115" zoomScaleNormal="115" workbookViewId="0">
      <selection activeCell="F31" sqref="F30:F31"/>
    </sheetView>
  </sheetViews>
  <sheetFormatPr defaultRowHeight="14.4" x14ac:dyDescent="0.55000000000000004"/>
  <cols>
    <col min="1" max="1" width="16.1015625" style="1" customWidth="1"/>
    <col min="2" max="2" width="19.89453125" style="1" customWidth="1"/>
    <col min="3" max="3" width="20.68359375" style="1" customWidth="1"/>
    <col min="4" max="4" width="18.68359375" style="1" customWidth="1"/>
    <col min="5" max="5" width="30.7890625" style="1" customWidth="1"/>
    <col min="6" max="6" width="16.7890625" style="1" customWidth="1"/>
    <col min="7" max="7" width="21.20703125" customWidth="1"/>
  </cols>
  <sheetData>
    <row r="1" spans="1:12" s="5" customFormat="1" x14ac:dyDescent="0.55000000000000004">
      <c r="B1" s="5" t="s">
        <v>35</v>
      </c>
      <c r="C1" s="5" t="s">
        <v>34</v>
      </c>
      <c r="D1" s="5" t="s">
        <v>36</v>
      </c>
      <c r="E1" s="5" t="s">
        <v>38</v>
      </c>
      <c r="F1" s="5" t="s">
        <v>76</v>
      </c>
      <c r="G1" s="5" t="s">
        <v>78</v>
      </c>
    </row>
    <row r="2" spans="1:12" s="14" customFormat="1" x14ac:dyDescent="0.55000000000000004">
      <c r="A2" s="12" t="s">
        <v>33</v>
      </c>
      <c r="B2" s="12">
        <v>1.8</v>
      </c>
      <c r="C2" s="12">
        <v>-3.5</v>
      </c>
      <c r="D2" s="12" t="s">
        <v>40</v>
      </c>
      <c r="E2" s="12" t="s">
        <v>37</v>
      </c>
      <c r="F2" s="12">
        <v>6.1139999999999999</v>
      </c>
      <c r="G2" s="13">
        <f>(B2+C2)/F2</f>
        <v>-0.27805037618580308</v>
      </c>
      <c r="H2" s="12"/>
      <c r="I2" s="12"/>
      <c r="J2" s="12"/>
      <c r="K2" s="12"/>
      <c r="L2" s="12"/>
    </row>
    <row r="3" spans="1:12" s="15" customFormat="1" x14ac:dyDescent="0.55000000000000004">
      <c r="A3" s="13" t="s">
        <v>59</v>
      </c>
      <c r="B3" s="13">
        <v>1.8</v>
      </c>
      <c r="C3" s="13">
        <v>-0.7</v>
      </c>
      <c r="D3" s="13" t="s">
        <v>40</v>
      </c>
      <c r="E3" s="13" t="s">
        <v>37</v>
      </c>
      <c r="F3" s="13">
        <v>6.9</v>
      </c>
      <c r="G3" s="13">
        <f>(C3-B3)/F3</f>
        <v>-0.36231884057971014</v>
      </c>
      <c r="H3" s="13"/>
      <c r="I3" s="13"/>
      <c r="J3" s="13"/>
      <c r="K3" s="13"/>
      <c r="L3" s="13"/>
    </row>
    <row r="4" spans="1:12" s="14" customFormat="1" x14ac:dyDescent="0.55000000000000004">
      <c r="A4" s="12" t="s">
        <v>39</v>
      </c>
      <c r="B4" s="12">
        <v>-0.4</v>
      </c>
      <c r="C4" s="12">
        <v>-0.8</v>
      </c>
      <c r="D4" s="12" t="s">
        <v>40</v>
      </c>
      <c r="E4" s="12" t="s">
        <v>37</v>
      </c>
      <c r="F4" s="12">
        <v>6.1470000000000002</v>
      </c>
      <c r="G4" s="13">
        <f t="shared" ref="G4:G19" si="0">(B4+C4)/F4</f>
        <v>-0.19521717911176187</v>
      </c>
      <c r="H4" s="12"/>
      <c r="I4" s="12"/>
      <c r="J4" s="12"/>
      <c r="K4" s="12"/>
      <c r="L4" s="12"/>
    </row>
    <row r="5" spans="1:12" s="14" customFormat="1" x14ac:dyDescent="0.55000000000000004">
      <c r="A5" s="12" t="s">
        <v>41</v>
      </c>
      <c r="B5" s="12">
        <v>-0.4</v>
      </c>
      <c r="C5" s="12">
        <v>-3.5</v>
      </c>
      <c r="D5" s="12" t="s">
        <v>40</v>
      </c>
      <c r="E5" s="12" t="s">
        <v>37</v>
      </c>
      <c r="F5" s="12">
        <v>6.3</v>
      </c>
      <c r="G5" s="13">
        <f t="shared" si="0"/>
        <v>-0.61904761904761907</v>
      </c>
      <c r="H5" s="13"/>
      <c r="I5" s="13"/>
      <c r="J5" s="13"/>
      <c r="K5" s="13"/>
      <c r="L5" s="13"/>
    </row>
    <row r="6" spans="1:12" s="15" customFormat="1" x14ac:dyDescent="0.55000000000000004">
      <c r="A6" s="13" t="s">
        <v>60</v>
      </c>
      <c r="B6" s="13">
        <v>-3.5</v>
      </c>
      <c r="C6" s="13">
        <v>-3.5</v>
      </c>
      <c r="D6" s="13" t="s">
        <v>61</v>
      </c>
      <c r="E6" s="13" t="s">
        <v>47</v>
      </c>
      <c r="F6" s="13">
        <v>6.96</v>
      </c>
      <c r="G6" s="13">
        <f t="shared" si="0"/>
        <v>-1.0057471264367817</v>
      </c>
      <c r="H6" s="13"/>
      <c r="I6" s="13"/>
      <c r="J6" s="13"/>
      <c r="K6" s="13"/>
      <c r="L6" s="13"/>
    </row>
    <row r="7" spans="1:12" s="14" customFormat="1" x14ac:dyDescent="0.55000000000000004">
      <c r="A7" s="12" t="s">
        <v>42</v>
      </c>
      <c r="B7" s="12">
        <v>-0.4</v>
      </c>
      <c r="C7" s="12">
        <v>-3.5</v>
      </c>
      <c r="D7" s="12" t="s">
        <v>43</v>
      </c>
      <c r="E7" s="12" t="s">
        <v>37</v>
      </c>
      <c r="F7" s="12">
        <v>6.73</v>
      </c>
      <c r="G7" s="13">
        <f t="shared" si="0"/>
        <v>-0.5794947994056463</v>
      </c>
      <c r="H7" s="13"/>
      <c r="I7" s="13"/>
      <c r="J7" s="13"/>
      <c r="K7" s="13"/>
      <c r="L7" s="13"/>
    </row>
    <row r="8" spans="1:12" s="14" customFormat="1" x14ac:dyDescent="0.55000000000000004">
      <c r="A8" s="12" t="s">
        <v>44</v>
      </c>
      <c r="B8" s="12">
        <v>-0.7</v>
      </c>
      <c r="C8" s="12">
        <v>-0.4</v>
      </c>
      <c r="D8" s="12" t="s">
        <v>40</v>
      </c>
      <c r="E8" s="12" t="s">
        <v>37</v>
      </c>
      <c r="F8" s="12">
        <v>6.6539999999999999</v>
      </c>
      <c r="G8" s="13">
        <f t="shared" si="0"/>
        <v>-0.16531409678388939</v>
      </c>
      <c r="H8" s="13"/>
      <c r="I8" s="13"/>
      <c r="J8" s="13"/>
      <c r="K8" s="13"/>
      <c r="L8" s="13"/>
    </row>
    <row r="9" spans="1:12" s="14" customFormat="1" x14ac:dyDescent="0.55000000000000004">
      <c r="A9" s="12" t="s">
        <v>45</v>
      </c>
      <c r="B9" s="12">
        <v>-0.7</v>
      </c>
      <c r="C9" s="12">
        <v>-3.5</v>
      </c>
      <c r="D9" s="12" t="s">
        <v>46</v>
      </c>
      <c r="E9" s="12" t="s">
        <v>47</v>
      </c>
      <c r="F9" s="12">
        <v>6.66</v>
      </c>
      <c r="G9" s="13">
        <f t="shared" si="0"/>
        <v>-0.63063063063063063</v>
      </c>
      <c r="H9" s="13"/>
      <c r="I9" s="13"/>
      <c r="J9" s="13"/>
      <c r="K9" s="13"/>
      <c r="L9" s="13"/>
    </row>
    <row r="10" spans="1:12" s="14" customFormat="1" x14ac:dyDescent="0.55000000000000004">
      <c r="A10" s="12" t="s">
        <v>48</v>
      </c>
      <c r="B10" s="12">
        <v>-3.5</v>
      </c>
      <c r="C10" s="12">
        <v>-3.9</v>
      </c>
      <c r="D10" s="12" t="s">
        <v>46</v>
      </c>
      <c r="E10" s="12" t="s">
        <v>47</v>
      </c>
      <c r="F10" s="12">
        <v>5.48</v>
      </c>
      <c r="G10" s="13">
        <f t="shared" si="0"/>
        <v>-1.3503649635036497</v>
      </c>
      <c r="H10" s="13"/>
      <c r="I10" s="13"/>
      <c r="J10" s="13"/>
      <c r="K10" s="13"/>
      <c r="L10" s="13"/>
    </row>
    <row r="11" spans="1:12" s="14" customFormat="1" x14ac:dyDescent="0.55000000000000004">
      <c r="A11" s="12" t="s">
        <v>49</v>
      </c>
      <c r="B11" s="12">
        <v>-3.5</v>
      </c>
      <c r="C11" s="12">
        <v>-0.4</v>
      </c>
      <c r="D11" s="12" t="s">
        <v>40</v>
      </c>
      <c r="E11" s="12" t="s">
        <v>37</v>
      </c>
      <c r="F11" s="12">
        <v>5.7080000000000002</v>
      </c>
      <c r="G11" s="13">
        <f t="shared" si="0"/>
        <v>-0.68325157673440784</v>
      </c>
      <c r="H11" s="13"/>
      <c r="I11" s="13"/>
      <c r="J11" s="13"/>
      <c r="K11" s="13"/>
      <c r="L11" s="13"/>
    </row>
    <row r="12" spans="1:12" s="14" customFormat="1" x14ac:dyDescent="0.55000000000000004">
      <c r="A12" s="12" t="s">
        <v>50</v>
      </c>
      <c r="B12" s="12">
        <v>-3.5</v>
      </c>
      <c r="C12" s="12">
        <v>-3.5</v>
      </c>
      <c r="D12" s="12" t="s">
        <v>46</v>
      </c>
      <c r="E12" s="12" t="s">
        <v>47</v>
      </c>
      <c r="F12" s="12">
        <v>5.31</v>
      </c>
      <c r="G12" s="13">
        <f t="shared" si="0"/>
        <v>-1.3182674199623352</v>
      </c>
      <c r="H12" s="15" t="s">
        <v>85</v>
      </c>
      <c r="I12" s="15"/>
      <c r="J12" s="15"/>
      <c r="K12" s="15"/>
      <c r="L12" s="15"/>
    </row>
    <row r="13" spans="1:12" s="14" customFormat="1" x14ac:dyDescent="0.55000000000000004">
      <c r="A13" s="12" t="s">
        <v>51</v>
      </c>
      <c r="B13" s="12">
        <v>-0.4</v>
      </c>
      <c r="C13" s="12">
        <v>-0.4</v>
      </c>
      <c r="D13" s="12" t="s">
        <v>52</v>
      </c>
      <c r="E13" s="12" t="s">
        <v>47</v>
      </c>
      <c r="F13" s="12">
        <v>6.6580000000000004</v>
      </c>
      <c r="G13" s="13">
        <f t="shared" si="0"/>
        <v>-0.12015620306398318</v>
      </c>
      <c r="H13" s="15"/>
      <c r="I13" s="13" t="s">
        <v>37</v>
      </c>
      <c r="J13" s="13" t="s">
        <v>47</v>
      </c>
      <c r="K13" s="13" t="s">
        <v>77</v>
      </c>
      <c r="L13" s="15"/>
    </row>
    <row r="14" spans="1:12" s="14" customFormat="1" x14ac:dyDescent="0.55000000000000004">
      <c r="A14" s="12" t="s">
        <v>53</v>
      </c>
      <c r="B14" s="12">
        <v>-0.4</v>
      </c>
      <c r="C14" s="12">
        <v>-3.9</v>
      </c>
      <c r="D14" s="12" t="s">
        <v>43</v>
      </c>
      <c r="E14" s="12" t="s">
        <v>47</v>
      </c>
      <c r="F14" s="12">
        <v>6.0350000000000001</v>
      </c>
      <c r="G14" s="13">
        <f t="shared" si="0"/>
        <v>-0.71251035625517811</v>
      </c>
      <c r="H14" s="15"/>
      <c r="I14" s="13">
        <f>G3+G7+G11</f>
        <v>-1.6250652167197643</v>
      </c>
      <c r="J14" s="13">
        <f>G10+G12</f>
        <v>-2.6686323834659849</v>
      </c>
      <c r="K14" s="16">
        <f>J14-I14</f>
        <v>-1.0435671667462205</v>
      </c>
      <c r="L14" s="15"/>
    </row>
    <row r="15" spans="1:12" s="14" customFormat="1" x14ac:dyDescent="0.55000000000000004">
      <c r="A15" s="12" t="s">
        <v>54</v>
      </c>
      <c r="B15" s="12">
        <v>-0.4</v>
      </c>
      <c r="C15" s="12">
        <v>-0.4</v>
      </c>
      <c r="D15" s="12" t="s">
        <v>52</v>
      </c>
      <c r="E15" s="12" t="s">
        <v>47</v>
      </c>
      <c r="F15" s="12">
        <v>4.0410000000000004</v>
      </c>
      <c r="G15" s="13">
        <f t="shared" si="0"/>
        <v>-0.19797079930710221</v>
      </c>
      <c r="H15" s="15"/>
      <c r="I15" s="13"/>
      <c r="J15" s="13"/>
      <c r="K15" s="13"/>
      <c r="L15" s="15"/>
    </row>
    <row r="16" spans="1:12" s="14" customFormat="1" x14ac:dyDescent="0.55000000000000004">
      <c r="A16" s="12" t="s">
        <v>55</v>
      </c>
      <c r="B16" s="12">
        <v>-0.4</v>
      </c>
      <c r="C16" s="12">
        <v>-3.5</v>
      </c>
      <c r="D16" s="12" t="s">
        <v>43</v>
      </c>
      <c r="E16" s="12" t="s">
        <v>37</v>
      </c>
      <c r="F16" s="12">
        <v>5.31</v>
      </c>
      <c r="G16" s="13">
        <f t="shared" si="0"/>
        <v>-0.7344632768361582</v>
      </c>
      <c r="H16" s="15"/>
      <c r="I16" s="15"/>
      <c r="J16" s="15"/>
      <c r="K16" s="15"/>
      <c r="L16" s="15"/>
    </row>
    <row r="17" spans="1:12" s="14" customFormat="1" x14ac:dyDescent="0.55000000000000004">
      <c r="A17" s="12" t="s">
        <v>56</v>
      </c>
      <c r="B17" s="12">
        <v>-0.4</v>
      </c>
      <c r="C17" s="12">
        <v>-0.4</v>
      </c>
      <c r="D17" s="12" t="s">
        <v>52</v>
      </c>
      <c r="E17" s="12" t="s">
        <v>47</v>
      </c>
      <c r="F17" s="12">
        <v>6.8</v>
      </c>
      <c r="G17" s="13">
        <f t="shared" si="0"/>
        <v>-0.11764705882352942</v>
      </c>
      <c r="H17" s="15" t="s">
        <v>86</v>
      </c>
      <c r="I17" s="15"/>
      <c r="J17" s="15"/>
      <c r="K17" s="15"/>
      <c r="L17" s="15"/>
    </row>
    <row r="18" spans="1:12" s="14" customFormat="1" x14ac:dyDescent="0.55000000000000004">
      <c r="A18" s="12" t="s">
        <v>57</v>
      </c>
      <c r="B18" s="12">
        <v>-1.3</v>
      </c>
      <c r="C18" s="12">
        <v>-3.9</v>
      </c>
      <c r="D18" s="12" t="s">
        <v>46</v>
      </c>
      <c r="E18" s="12" t="s">
        <v>47</v>
      </c>
      <c r="F18" s="12">
        <v>5.7869999999999999</v>
      </c>
      <c r="G18" s="13">
        <f t="shared" si="0"/>
        <v>-0.89856575082080525</v>
      </c>
      <c r="H18" s="15"/>
      <c r="I18" s="13" t="s">
        <v>37</v>
      </c>
      <c r="J18" s="13" t="s">
        <v>47</v>
      </c>
      <c r="K18" s="13" t="s">
        <v>77</v>
      </c>
    </row>
    <row r="19" spans="1:12" s="14" customFormat="1" x14ac:dyDescent="0.55000000000000004">
      <c r="A19" s="12" t="s">
        <v>58</v>
      </c>
      <c r="B19" s="12">
        <v>-1.3</v>
      </c>
      <c r="C19" s="12">
        <v>-0.4</v>
      </c>
      <c r="D19" s="12" t="s">
        <v>40</v>
      </c>
      <c r="E19" s="12" t="s">
        <v>37</v>
      </c>
      <c r="F19" s="12">
        <v>6</v>
      </c>
      <c r="G19" s="13">
        <f t="shared" si="0"/>
        <v>-0.28333333333333338</v>
      </c>
      <c r="I19" s="12">
        <f>G3+G7+G11+G19</f>
        <v>-1.9083985500530978</v>
      </c>
      <c r="J19" s="12">
        <f>G6+G10+G12+G18</f>
        <v>-4.5729452607235723</v>
      </c>
      <c r="K19" s="16">
        <f>J19-I19</f>
        <v>-2.6645467106704745</v>
      </c>
    </row>
    <row r="20" spans="1:12" x14ac:dyDescent="0.55000000000000004">
      <c r="H20" s="14"/>
      <c r="I20" s="12"/>
      <c r="J20" s="12"/>
      <c r="K20" s="12"/>
      <c r="L20" s="14"/>
    </row>
    <row r="21" spans="1:12" x14ac:dyDescent="0.55000000000000004">
      <c r="H21" s="15" t="s">
        <v>87</v>
      </c>
      <c r="I21" s="15"/>
      <c r="J21" s="15"/>
      <c r="K21" s="15"/>
      <c r="L21" s="15"/>
    </row>
    <row r="22" spans="1:12" x14ac:dyDescent="0.55000000000000004">
      <c r="H22" s="15"/>
      <c r="I22" s="13" t="s">
        <v>37</v>
      </c>
      <c r="J22" s="13" t="s">
        <v>47</v>
      </c>
      <c r="K22" s="13" t="s">
        <v>77</v>
      </c>
      <c r="L22" s="15"/>
    </row>
    <row r="23" spans="1:12" x14ac:dyDescent="0.55000000000000004">
      <c r="H23" s="14"/>
      <c r="I23" s="13">
        <f>G3+G7+G11</f>
        <v>-1.6250652167197643</v>
      </c>
      <c r="J23" s="12">
        <f>G6+G10+G12</f>
        <v>-3.6743795099027667</v>
      </c>
      <c r="K23" s="16">
        <f>J23-I23</f>
        <v>-2.0493142931830022</v>
      </c>
      <c r="L23" s="14"/>
    </row>
    <row r="24" spans="1:12" x14ac:dyDescent="0.55000000000000004">
      <c r="H24" s="14"/>
      <c r="I24" s="12"/>
      <c r="J24" s="12"/>
      <c r="K24" s="12"/>
      <c r="L24" s="14"/>
    </row>
    <row r="25" spans="1:12" x14ac:dyDescent="0.55000000000000004">
      <c r="H25" s="15" t="s">
        <v>88</v>
      </c>
      <c r="I25" s="15"/>
      <c r="J25" s="15"/>
      <c r="K25" s="15"/>
      <c r="L25" s="15"/>
    </row>
    <row r="26" spans="1:12" x14ac:dyDescent="0.55000000000000004">
      <c r="H26" s="15"/>
      <c r="I26" s="13" t="s">
        <v>37</v>
      </c>
      <c r="J26" s="13" t="s">
        <v>47</v>
      </c>
      <c r="K26" s="13" t="s">
        <v>77</v>
      </c>
      <c r="L26" s="14"/>
    </row>
    <row r="27" spans="1:12" x14ac:dyDescent="0.55000000000000004">
      <c r="H27" s="14"/>
      <c r="I27" s="12">
        <f>G7+G11</f>
        <v>-1.2627463761400541</v>
      </c>
      <c r="J27" s="12">
        <f>G6+G10+G12</f>
        <v>-3.6743795099027667</v>
      </c>
      <c r="K27" s="16">
        <f>J27-I27</f>
        <v>-2.4116331337627126</v>
      </c>
      <c r="L27" s="14"/>
    </row>
    <row r="28" spans="1:12" x14ac:dyDescent="0.55000000000000004">
      <c r="H28" s="14"/>
      <c r="I28" s="14"/>
      <c r="J28" s="14"/>
      <c r="K28" s="14"/>
      <c r="L28" s="14"/>
    </row>
    <row r="29" spans="1:12" x14ac:dyDescent="0.55000000000000004">
      <c r="H29" s="15" t="s">
        <v>89</v>
      </c>
      <c r="I29" s="15"/>
      <c r="J29" s="15"/>
      <c r="K29" s="15"/>
      <c r="L29" s="14"/>
    </row>
    <row r="30" spans="1:12" x14ac:dyDescent="0.55000000000000004">
      <c r="H30" s="15"/>
      <c r="I30" s="13" t="s">
        <v>37</v>
      </c>
      <c r="J30" s="13" t="s">
        <v>47</v>
      </c>
      <c r="K30" s="13" t="s">
        <v>77</v>
      </c>
      <c r="L30" s="14"/>
    </row>
    <row r="31" spans="1:12" x14ac:dyDescent="0.55000000000000004">
      <c r="H31" s="14"/>
      <c r="I31" s="12">
        <f>G3</f>
        <v>-0.36231884057971014</v>
      </c>
      <c r="J31" s="12">
        <f>G17</f>
        <v>-0.11764705882352942</v>
      </c>
      <c r="K31" s="16">
        <f>J31-I31</f>
        <v>0.24467178175618071</v>
      </c>
      <c r="L3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</vt:lpstr>
      <vt:lpstr>WT6M0J</vt:lpstr>
      <vt:lpstr>Alpha</vt:lpstr>
      <vt:lpstr>Beta</vt:lpstr>
      <vt:lpstr>Gamma</vt:lpstr>
      <vt:lpstr>Delta</vt:lpstr>
      <vt:lpstr>Omicron</vt:lpstr>
      <vt:lpstr>WT6LZG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Xiaohua</dc:creator>
  <cp:lastModifiedBy>Xiaohua Huang (xhuang4)</cp:lastModifiedBy>
  <dcterms:created xsi:type="dcterms:W3CDTF">2022-02-21T18:21:17Z</dcterms:created>
  <dcterms:modified xsi:type="dcterms:W3CDTF">2022-02-24T18:01:34Z</dcterms:modified>
</cp:coreProperties>
</file>