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comments1.xml" ContentType="application/vnd.openxmlformats-officedocument.spreadsheetml.comments+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andresky\Desktop\Sequences\"/>
    </mc:Choice>
  </mc:AlternateContent>
  <xr:revisionPtr revIDLastSave="0" documentId="13_ncr:1_{50350825-D1E0-4803-8C4F-AA0B1B0EF5E4}" xr6:coauthVersionLast="47" xr6:coauthVersionMax="47" xr10:uidLastSave="{00000000-0000-0000-0000-000000000000}"/>
  <bookViews>
    <workbookView xWindow="-120" yWindow="-120" windowWidth="29040" windowHeight="15840" tabRatio="857" firstSheet="2" activeTab="6" xr2:uid="{00000000-000D-0000-FFFF-FFFF00000000}"/>
  </bookViews>
  <sheets>
    <sheet name="Sequence Definition" sheetId="1" r:id="rId1"/>
    <sheet name="Seq - Ready Mode" sheetId="4" r:id="rId2"/>
    <sheet name="Seq - Steady State" sheetId="6" r:id="rId3"/>
    <sheet name="Seq - Throttle" sheetId="7" r:id="rId4"/>
    <sheet name="Seq - Conditioning" sheetId="8" r:id="rId5"/>
    <sheet name="Seq - BIT" sheetId="16" r:id="rId6"/>
    <sheet name="Func Table 0 - Utilities" sheetId="10" r:id="rId7"/>
    <sheet name="Func Table 1 - Keeper" sheetId="11" r:id="rId8"/>
    <sheet name="Func Table 2 - Anode" sheetId="12" r:id="rId9"/>
    <sheet name="Func Table 3 - Magnets" sheetId="13" r:id="rId10"/>
    <sheet name="Func Table 5 - Valves" sheetId="14" r:id="rId11"/>
    <sheet name="Func Table FE - Map" sheetId="18" r:id="rId12"/>
    <sheet name="Func Table FF - Errors" sheetId="15" r:id="rId13"/>
    <sheet name="Abort Codes" sheetId="2" r:id="rId14"/>
    <sheet name="Throttle Table" sheetId="9"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6" l="1"/>
  <c r="G7" i="6"/>
  <c r="I7" i="6" s="1"/>
  <c r="H44" i="7"/>
  <c r="G44" i="7"/>
  <c r="H34" i="7"/>
  <c r="G34" i="7"/>
  <c r="I34" i="7" s="1"/>
  <c r="H36" i="7"/>
  <c r="G36" i="7"/>
  <c r="H35" i="7"/>
  <c r="G35" i="7"/>
  <c r="H33" i="7"/>
  <c r="G33" i="7"/>
  <c r="H28" i="7"/>
  <c r="G28" i="7"/>
  <c r="H27" i="7"/>
  <c r="G27" i="7"/>
  <c r="I27" i="7" s="1"/>
  <c r="H26" i="7"/>
  <c r="G26" i="7"/>
  <c r="I26" i="7" s="1"/>
  <c r="H21" i="7"/>
  <c r="G21" i="7"/>
  <c r="I21" i="7" s="1"/>
  <c r="H20" i="7"/>
  <c r="G20" i="7"/>
  <c r="H19" i="7"/>
  <c r="G19" i="7"/>
  <c r="H14" i="7"/>
  <c r="G14" i="7"/>
  <c r="H12" i="7"/>
  <c r="G12" i="7"/>
  <c r="H13" i="7"/>
  <c r="G13" i="7"/>
  <c r="H11" i="7"/>
  <c r="G11" i="7"/>
  <c r="H6" i="7"/>
  <c r="G6" i="7"/>
  <c r="H43" i="7"/>
  <c r="G43" i="7"/>
  <c r="H42" i="7"/>
  <c r="G42" i="7"/>
  <c r="H41" i="7"/>
  <c r="G41" i="7"/>
  <c r="H3" i="7"/>
  <c r="G3" i="7"/>
  <c r="H4" i="7"/>
  <c r="G4" i="7"/>
  <c r="H4" i="6"/>
  <c r="H3" i="6"/>
  <c r="G3" i="6"/>
  <c r="I3" i="6" s="1"/>
  <c r="G4" i="6"/>
  <c r="H6" i="4"/>
  <c r="G6" i="4"/>
  <c r="I6" i="4" s="1"/>
  <c r="H5" i="4"/>
  <c r="G5" i="4"/>
  <c r="H3" i="4"/>
  <c r="G3" i="4"/>
  <c r="H2" i="4"/>
  <c r="G2" i="4"/>
  <c r="I2" i="4" s="1"/>
  <c r="H9" i="6"/>
  <c r="G9" i="6"/>
  <c r="H8" i="6"/>
  <c r="H6" i="6"/>
  <c r="G8" i="6"/>
  <c r="G6" i="6"/>
  <c r="H8" i="4"/>
  <c r="G8" i="4"/>
  <c r="H7" i="4"/>
  <c r="G7" i="4"/>
  <c r="A3" i="18"/>
  <c r="A4" i="18" s="1"/>
  <c r="G91" i="16"/>
  <c r="H91" i="16"/>
  <c r="G68" i="16"/>
  <c r="H68" i="16"/>
  <c r="G57" i="16"/>
  <c r="H57" i="16"/>
  <c r="H117" i="16"/>
  <c r="G117" i="16"/>
  <c r="H116" i="16"/>
  <c r="G116" i="16"/>
  <c r="H115" i="16"/>
  <c r="G115" i="16"/>
  <c r="I115" i="16" s="1"/>
  <c r="H114" i="16"/>
  <c r="G114" i="16"/>
  <c r="H113" i="16"/>
  <c r="G113" i="16"/>
  <c r="G111" i="16"/>
  <c r="G85" i="16"/>
  <c r="G95" i="16"/>
  <c r="H109" i="16"/>
  <c r="G109" i="16"/>
  <c r="H108" i="16"/>
  <c r="G108" i="16"/>
  <c r="H107" i="16"/>
  <c r="G107" i="16"/>
  <c r="H106" i="16"/>
  <c r="G106" i="16"/>
  <c r="H105" i="16"/>
  <c r="G105" i="16"/>
  <c r="G103" i="16"/>
  <c r="H101" i="16"/>
  <c r="G101" i="16"/>
  <c r="H100" i="16"/>
  <c r="G100" i="16"/>
  <c r="H99" i="16"/>
  <c r="G99" i="16"/>
  <c r="H98" i="16"/>
  <c r="G98" i="16"/>
  <c r="H97" i="16"/>
  <c r="G97" i="16"/>
  <c r="H18" i="16"/>
  <c r="G18" i="16"/>
  <c r="I18" i="16" s="1"/>
  <c r="H17" i="16"/>
  <c r="G17" i="16"/>
  <c r="H16" i="16"/>
  <c r="G16" i="16"/>
  <c r="I16" i="16" s="1"/>
  <c r="H15" i="16"/>
  <c r="G15" i="16"/>
  <c r="H14" i="16"/>
  <c r="G14" i="16"/>
  <c r="I14" i="16" s="1"/>
  <c r="H13" i="16"/>
  <c r="G13" i="16"/>
  <c r="H12" i="16"/>
  <c r="G12" i="16"/>
  <c r="I12" i="16" s="1"/>
  <c r="H11" i="16"/>
  <c r="G11" i="16"/>
  <c r="H10" i="16"/>
  <c r="G10" i="16"/>
  <c r="I10" i="16" s="1"/>
  <c r="H9" i="16"/>
  <c r="G9" i="16"/>
  <c r="H8" i="16"/>
  <c r="G8" i="16"/>
  <c r="H7" i="16"/>
  <c r="G7" i="16"/>
  <c r="H6" i="16"/>
  <c r="G6" i="16"/>
  <c r="H5" i="16"/>
  <c r="G5" i="16"/>
  <c r="H4" i="16"/>
  <c r="G4" i="16"/>
  <c r="I4" i="16" s="1"/>
  <c r="H3" i="16"/>
  <c r="G3" i="16"/>
  <c r="G103" i="8"/>
  <c r="H103" i="8"/>
  <c r="G82" i="8"/>
  <c r="H82" i="8"/>
  <c r="G83" i="8"/>
  <c r="H83" i="8"/>
  <c r="G67" i="8"/>
  <c r="H67" i="8"/>
  <c r="G68" i="8"/>
  <c r="I68" i="8" s="1"/>
  <c r="H68" i="8"/>
  <c r="G52" i="8"/>
  <c r="H52" i="8"/>
  <c r="G53" i="8"/>
  <c r="H53" i="8"/>
  <c r="G38" i="8"/>
  <c r="H38" i="8"/>
  <c r="G39" i="8"/>
  <c r="H39" i="8"/>
  <c r="G12" i="8"/>
  <c r="H12" i="8"/>
  <c r="G72" i="16"/>
  <c r="H72" i="16"/>
  <c r="G60" i="16"/>
  <c r="H60" i="16"/>
  <c r="G73" i="16"/>
  <c r="H73" i="16"/>
  <c r="G61" i="16"/>
  <c r="H61" i="16"/>
  <c r="G104" i="8"/>
  <c r="H104" i="8"/>
  <c r="H92" i="16"/>
  <c r="G92" i="16"/>
  <c r="H90" i="16"/>
  <c r="G90" i="16"/>
  <c r="H89" i="16"/>
  <c r="G89" i="16"/>
  <c r="H88" i="16"/>
  <c r="G88" i="16"/>
  <c r="H87" i="16"/>
  <c r="G87" i="16"/>
  <c r="H83" i="16"/>
  <c r="G83" i="16"/>
  <c r="H82" i="16"/>
  <c r="G82" i="16"/>
  <c r="H81" i="16"/>
  <c r="G81" i="16"/>
  <c r="H80" i="16"/>
  <c r="G80" i="16"/>
  <c r="H79" i="16"/>
  <c r="G79" i="16"/>
  <c r="H75" i="16"/>
  <c r="G75" i="16"/>
  <c r="H74" i="16"/>
  <c r="G74" i="16"/>
  <c r="H71" i="16"/>
  <c r="G71" i="16"/>
  <c r="H70" i="16"/>
  <c r="G70" i="16"/>
  <c r="H69" i="16"/>
  <c r="G69" i="16"/>
  <c r="H67" i="16"/>
  <c r="G67" i="16"/>
  <c r="H63" i="16"/>
  <c r="G63" i="16"/>
  <c r="H62" i="16"/>
  <c r="G62" i="16"/>
  <c r="H59" i="16"/>
  <c r="G59" i="16"/>
  <c r="H58" i="16"/>
  <c r="G58" i="16"/>
  <c r="H56" i="16"/>
  <c r="G56" i="16"/>
  <c r="H55" i="16"/>
  <c r="G55" i="16"/>
  <c r="H54" i="16"/>
  <c r="G54" i="16"/>
  <c r="H50" i="16"/>
  <c r="G50" i="16"/>
  <c r="H49" i="16"/>
  <c r="G49" i="16"/>
  <c r="H48" i="16"/>
  <c r="G48" i="16"/>
  <c r="H44" i="16"/>
  <c r="G44" i="16"/>
  <c r="H43" i="16"/>
  <c r="G43" i="16"/>
  <c r="H42" i="16"/>
  <c r="G42" i="16"/>
  <c r="H41" i="16"/>
  <c r="G41" i="16"/>
  <c r="H40" i="16"/>
  <c r="G40" i="16"/>
  <c r="H36" i="16"/>
  <c r="G36" i="16"/>
  <c r="H35" i="16"/>
  <c r="G35" i="16"/>
  <c r="H34" i="16"/>
  <c r="G34" i="16"/>
  <c r="I34" i="16" s="1"/>
  <c r="H33" i="16"/>
  <c r="G33" i="16"/>
  <c r="H32" i="16"/>
  <c r="G32" i="16"/>
  <c r="H28" i="16"/>
  <c r="G28" i="16"/>
  <c r="H27" i="16"/>
  <c r="G27" i="16"/>
  <c r="H23" i="16"/>
  <c r="G23" i="16"/>
  <c r="H22" i="16"/>
  <c r="G22" i="16"/>
  <c r="I22" i="16" s="1"/>
  <c r="I44" i="7" l="1"/>
  <c r="I11" i="7"/>
  <c r="I13" i="7"/>
  <c r="I14" i="7"/>
  <c r="I19" i="7"/>
  <c r="I20" i="7"/>
  <c r="I12" i="7"/>
  <c r="I3" i="7"/>
  <c r="I28" i="7"/>
  <c r="I33" i="7"/>
  <c r="I42" i="7"/>
  <c r="I35" i="7"/>
  <c r="I43" i="7"/>
  <c r="I36" i="7"/>
  <c r="I6" i="7"/>
  <c r="I41" i="7"/>
  <c r="I4" i="6"/>
  <c r="I4" i="7"/>
  <c r="I9" i="6"/>
  <c r="I8" i="6"/>
  <c r="I6" i="6"/>
  <c r="I7" i="4"/>
  <c r="I3" i="4"/>
  <c r="I5" i="4"/>
  <c r="I8" i="4"/>
  <c r="I91" i="16"/>
  <c r="I3" i="16"/>
  <c r="I68" i="16"/>
  <c r="I9" i="16"/>
  <c r="I101" i="16"/>
  <c r="I57" i="16"/>
  <c r="I72" i="16"/>
  <c r="I113" i="16"/>
  <c r="I6" i="16"/>
  <c r="I8" i="16"/>
  <c r="I100" i="16"/>
  <c r="I15" i="16"/>
  <c r="I83" i="8"/>
  <c r="I82" i="8"/>
  <c r="I104" i="8"/>
  <c r="I116" i="16"/>
  <c r="I117" i="16"/>
  <c r="I108" i="16"/>
  <c r="I114" i="16"/>
  <c r="I97" i="16"/>
  <c r="I105" i="16"/>
  <c r="I98" i="16"/>
  <c r="I106" i="16"/>
  <c r="I99" i="16"/>
  <c r="I107" i="16"/>
  <c r="I5" i="16"/>
  <c r="I109" i="16"/>
  <c r="I11" i="16"/>
  <c r="I17" i="16"/>
  <c r="I23" i="16"/>
  <c r="I35" i="16"/>
  <c r="I56" i="16"/>
  <c r="I27" i="16"/>
  <c r="I36" i="16"/>
  <c r="I71" i="16"/>
  <c r="I7" i="16"/>
  <c r="I13" i="16"/>
  <c r="I82" i="16"/>
  <c r="I92" i="16"/>
  <c r="I43" i="16"/>
  <c r="I54" i="16"/>
  <c r="I63" i="16"/>
  <c r="I75" i="16"/>
  <c r="I44" i="16"/>
  <c r="I55" i="16"/>
  <c r="I79" i="16"/>
  <c r="I88" i="16"/>
  <c r="I87" i="16"/>
  <c r="I67" i="8"/>
  <c r="I103" i="8"/>
  <c r="I52" i="8"/>
  <c r="I53" i="8"/>
  <c r="I39" i="8"/>
  <c r="I38" i="8"/>
  <c r="I12" i="8"/>
  <c r="I67" i="16"/>
  <c r="I33" i="16"/>
  <c r="I42" i="16"/>
  <c r="I50" i="16"/>
  <c r="I62" i="16"/>
  <c r="I74" i="16"/>
  <c r="I83" i="16"/>
  <c r="I61" i="16"/>
  <c r="I73" i="16"/>
  <c r="I60" i="16"/>
  <c r="I32" i="16"/>
  <c r="I41" i="16"/>
  <c r="I49" i="16"/>
  <c r="I59" i="16"/>
  <c r="I70" i="16"/>
  <c r="I81" i="16"/>
  <c r="I90" i="16"/>
  <c r="I28" i="16"/>
  <c r="I40" i="16"/>
  <c r="I48" i="16"/>
  <c r="I58" i="16"/>
  <c r="I69" i="16"/>
  <c r="I80" i="16"/>
  <c r="I89" i="16"/>
  <c r="A3" i="12"/>
  <c r="A4" i="12" s="1"/>
  <c r="A5" i="12" l="1"/>
  <c r="A6" i="12" s="1"/>
  <c r="A7" i="12" s="1"/>
  <c r="B2" i="12" l="1"/>
  <c r="A3" i="15"/>
  <c r="A4" i="15" s="1"/>
  <c r="B2" i="15" s="1"/>
  <c r="A3" i="14"/>
  <c r="A4" i="14" s="1"/>
  <c r="A5" i="14" s="1"/>
  <c r="A6" i="14" s="1"/>
  <c r="A7" i="14" s="1"/>
  <c r="A8" i="14" s="1"/>
  <c r="A3" i="13"/>
  <c r="A4" i="13" s="1"/>
  <c r="A5" i="13" s="1"/>
  <c r="A6" i="13" s="1"/>
  <c r="A7" i="13" s="1"/>
  <c r="A8" i="13" s="1"/>
  <c r="A9" i="13" s="1"/>
  <c r="A10" i="13" s="1"/>
  <c r="A5" i="11"/>
  <c r="A6" i="11" s="1"/>
  <c r="A7" i="11" s="1"/>
  <c r="A8" i="11" s="1"/>
  <c r="A4" i="11"/>
  <c r="A3" i="11"/>
  <c r="B2" i="10"/>
  <c r="H106" i="8"/>
  <c r="G106" i="8"/>
  <c r="H105" i="8"/>
  <c r="G105" i="8"/>
  <c r="H102" i="8"/>
  <c r="G102" i="8"/>
  <c r="H101" i="8"/>
  <c r="G101" i="8"/>
  <c r="H100" i="8"/>
  <c r="G100" i="8"/>
  <c r="H99" i="8"/>
  <c r="G99" i="8"/>
  <c r="H98" i="8"/>
  <c r="G98" i="8"/>
  <c r="H97" i="8"/>
  <c r="G97" i="8"/>
  <c r="I97" i="8" s="1"/>
  <c r="H96" i="8"/>
  <c r="G96" i="8"/>
  <c r="H95" i="8"/>
  <c r="G95" i="8"/>
  <c r="H94" i="8"/>
  <c r="G94" i="8"/>
  <c r="H93" i="8"/>
  <c r="G93" i="8"/>
  <c r="H92" i="8"/>
  <c r="G92" i="8"/>
  <c r="H85" i="8"/>
  <c r="G85" i="8"/>
  <c r="I85" i="8" s="1"/>
  <c r="H84" i="8"/>
  <c r="G84" i="8"/>
  <c r="H81" i="8"/>
  <c r="G81" i="8"/>
  <c r="H80" i="8"/>
  <c r="G80" i="8"/>
  <c r="H79" i="8"/>
  <c r="G79" i="8"/>
  <c r="H78" i="8"/>
  <c r="G78" i="8"/>
  <c r="H77" i="8"/>
  <c r="G77" i="8"/>
  <c r="I77" i="8" s="1"/>
  <c r="H70" i="8"/>
  <c r="G70" i="8"/>
  <c r="H69" i="8"/>
  <c r="G69" i="8"/>
  <c r="H66" i="8"/>
  <c r="G66" i="8"/>
  <c r="H65" i="8"/>
  <c r="G65" i="8"/>
  <c r="H64" i="8"/>
  <c r="G64" i="8"/>
  <c r="H63" i="8"/>
  <c r="G63" i="8"/>
  <c r="I63" i="8" s="1"/>
  <c r="H62" i="8"/>
  <c r="G62" i="8"/>
  <c r="H55" i="8"/>
  <c r="G55" i="8"/>
  <c r="H54" i="8"/>
  <c r="G54" i="8"/>
  <c r="H51" i="8"/>
  <c r="G51" i="8"/>
  <c r="H50" i="8"/>
  <c r="G50" i="8"/>
  <c r="H49" i="8"/>
  <c r="G49" i="8"/>
  <c r="I49" i="8" s="1"/>
  <c r="H48" i="8"/>
  <c r="G48" i="8"/>
  <c r="H47" i="8"/>
  <c r="G47" i="8"/>
  <c r="H40" i="8"/>
  <c r="G40" i="8"/>
  <c r="H37" i="8"/>
  <c r="G37" i="8"/>
  <c r="H36" i="8"/>
  <c r="G36" i="8"/>
  <c r="H35" i="8"/>
  <c r="G35" i="8"/>
  <c r="I35" i="8" s="1"/>
  <c r="H34" i="8"/>
  <c r="G34" i="8"/>
  <c r="I34" i="8" s="1"/>
  <c r="H33" i="8"/>
  <c r="G33" i="8"/>
  <c r="H32" i="8"/>
  <c r="G32" i="8"/>
  <c r="H31" i="8"/>
  <c r="G31" i="8"/>
  <c r="H30" i="8"/>
  <c r="G30" i="8"/>
  <c r="H29" i="8"/>
  <c r="G29" i="8"/>
  <c r="I29" i="8" s="1"/>
  <c r="H28" i="8"/>
  <c r="G28" i="8"/>
  <c r="H27" i="8"/>
  <c r="G27" i="8"/>
  <c r="H26" i="8"/>
  <c r="G26" i="8"/>
  <c r="H25" i="8"/>
  <c r="G25" i="8"/>
  <c r="H24" i="8"/>
  <c r="G24" i="8"/>
  <c r="H23" i="8"/>
  <c r="G23" i="8"/>
  <c r="H22" i="8"/>
  <c r="G22" i="8"/>
  <c r="H21" i="8"/>
  <c r="G21" i="8"/>
  <c r="H20" i="8"/>
  <c r="G20" i="8"/>
  <c r="H13" i="8"/>
  <c r="G13" i="8"/>
  <c r="H11" i="8"/>
  <c r="G11" i="8"/>
  <c r="H10" i="8"/>
  <c r="G10" i="8"/>
  <c r="I10" i="8" s="1"/>
  <c r="H9" i="8"/>
  <c r="G9" i="8"/>
  <c r="I9" i="8" s="1"/>
  <c r="H8" i="8"/>
  <c r="G8" i="8"/>
  <c r="H7" i="8"/>
  <c r="G7" i="8"/>
  <c r="H6" i="8"/>
  <c r="G6" i="8"/>
  <c r="H5" i="8"/>
  <c r="G5" i="8"/>
  <c r="H4" i="8"/>
  <c r="G4" i="8"/>
  <c r="I4" i="8" s="1"/>
  <c r="H3" i="8"/>
  <c r="G3" i="8"/>
  <c r="I3" i="8" s="1"/>
  <c r="H45" i="7"/>
  <c r="G45" i="7"/>
  <c r="H37" i="7"/>
  <c r="G37" i="7"/>
  <c r="H29" i="7"/>
  <c r="G29" i="7"/>
  <c r="H22" i="7"/>
  <c r="G22" i="7"/>
  <c r="H15" i="7"/>
  <c r="G15" i="7"/>
  <c r="H7" i="7"/>
  <c r="G7" i="7"/>
  <c r="H5" i="7"/>
  <c r="G5" i="7"/>
  <c r="H10" i="6"/>
  <c r="G10" i="6"/>
  <c r="H5" i="6"/>
  <c r="G5" i="6"/>
  <c r="H2" i="6"/>
  <c r="G2" i="6"/>
  <c r="H14" i="4"/>
  <c r="G14" i="4"/>
  <c r="H13" i="4"/>
  <c r="G13" i="4"/>
  <c r="H12" i="4"/>
  <c r="G12" i="4"/>
  <c r="H11" i="4"/>
  <c r="G11" i="4"/>
  <c r="H10" i="4"/>
  <c r="G10" i="4"/>
  <c r="H4" i="4"/>
  <c r="G4" i="4"/>
  <c r="H9" i="4"/>
  <c r="G9" i="4"/>
  <c r="BQ128" i="2"/>
  <c r="BP128" i="2"/>
  <c r="BO128" i="2"/>
  <c r="BN128" i="2"/>
  <c r="BM128" i="2"/>
  <c r="BL128" i="2"/>
  <c r="BK128" i="2"/>
  <c r="BJ128" i="2"/>
  <c r="BI128" i="2"/>
  <c r="BH128" i="2"/>
  <c r="BG128" i="2"/>
  <c r="BF128" i="2"/>
  <c r="BE128" i="2"/>
  <c r="BD128" i="2"/>
  <c r="BC128" i="2"/>
  <c r="BB128" i="2"/>
  <c r="BA128" i="2"/>
  <c r="AZ128" i="2"/>
  <c r="AY128" i="2"/>
  <c r="AX128" i="2"/>
  <c r="AW128" i="2"/>
  <c r="AV128" i="2"/>
  <c r="AU128" i="2"/>
  <c r="AT128" i="2"/>
  <c r="AS128" i="2"/>
  <c r="AR128" i="2"/>
  <c r="AQ128" i="2"/>
  <c r="AP128" i="2"/>
  <c r="AO128" i="2"/>
  <c r="AN128" i="2"/>
  <c r="AM128" i="2"/>
  <c r="AL128" i="2"/>
  <c r="BQ127" i="2"/>
  <c r="BP127" i="2"/>
  <c r="BO127" i="2"/>
  <c r="BN127" i="2"/>
  <c r="BM127" i="2"/>
  <c r="BL127" i="2"/>
  <c r="BK127" i="2"/>
  <c r="BJ127" i="2"/>
  <c r="BI127" i="2"/>
  <c r="BH127" i="2"/>
  <c r="BG127" i="2"/>
  <c r="BF127" i="2"/>
  <c r="BE127" i="2"/>
  <c r="BD127" i="2"/>
  <c r="BC127" i="2"/>
  <c r="BB127" i="2"/>
  <c r="BA127" i="2"/>
  <c r="AZ127" i="2"/>
  <c r="AY127" i="2"/>
  <c r="AX127" i="2"/>
  <c r="AW127" i="2"/>
  <c r="AV127" i="2"/>
  <c r="AU127" i="2"/>
  <c r="AT127" i="2"/>
  <c r="AS127" i="2"/>
  <c r="AR127" i="2"/>
  <c r="AQ127" i="2"/>
  <c r="AP127" i="2"/>
  <c r="AO127" i="2"/>
  <c r="AN127" i="2"/>
  <c r="AM127" i="2"/>
  <c r="AL127" i="2"/>
  <c r="BQ126" i="2"/>
  <c r="BP126" i="2"/>
  <c r="BO126" i="2"/>
  <c r="BN126" i="2"/>
  <c r="BM126" i="2"/>
  <c r="BL126" i="2"/>
  <c r="BK126" i="2"/>
  <c r="BJ126" i="2"/>
  <c r="BI126" i="2"/>
  <c r="BH126" i="2"/>
  <c r="BG126" i="2"/>
  <c r="BF126" i="2"/>
  <c r="BE126" i="2"/>
  <c r="BD126" i="2"/>
  <c r="BC126" i="2"/>
  <c r="BB126" i="2"/>
  <c r="BA126" i="2"/>
  <c r="AZ126" i="2"/>
  <c r="AY126" i="2"/>
  <c r="AX126" i="2"/>
  <c r="AW126" i="2"/>
  <c r="AV126" i="2"/>
  <c r="AU126" i="2"/>
  <c r="AT126" i="2"/>
  <c r="AS126" i="2"/>
  <c r="AR126" i="2"/>
  <c r="AQ126" i="2"/>
  <c r="AP126" i="2"/>
  <c r="AO126" i="2"/>
  <c r="AN126" i="2"/>
  <c r="AM126" i="2"/>
  <c r="AL126" i="2"/>
  <c r="BQ125" i="2"/>
  <c r="BP125" i="2"/>
  <c r="BO125" i="2"/>
  <c r="BN125" i="2"/>
  <c r="BM125" i="2"/>
  <c r="BL125" i="2"/>
  <c r="BK125" i="2"/>
  <c r="BJ125" i="2"/>
  <c r="BI125" i="2"/>
  <c r="BH125" i="2"/>
  <c r="BG125" i="2"/>
  <c r="BF125" i="2"/>
  <c r="BE125" i="2"/>
  <c r="BD125" i="2"/>
  <c r="BC125" i="2"/>
  <c r="BB125" i="2"/>
  <c r="BA125" i="2"/>
  <c r="AZ125" i="2"/>
  <c r="AY125" i="2"/>
  <c r="AX125" i="2"/>
  <c r="AW125" i="2"/>
  <c r="AV125" i="2"/>
  <c r="AU125" i="2"/>
  <c r="AT125" i="2"/>
  <c r="AS125" i="2"/>
  <c r="AR125" i="2"/>
  <c r="AQ125" i="2"/>
  <c r="AP125" i="2"/>
  <c r="AO125" i="2"/>
  <c r="AN125" i="2"/>
  <c r="AM125" i="2"/>
  <c r="AL125" i="2"/>
  <c r="BQ124" i="2"/>
  <c r="BP124" i="2"/>
  <c r="BO124" i="2"/>
  <c r="BN124" i="2"/>
  <c r="BM124" i="2"/>
  <c r="BL124" i="2"/>
  <c r="BK124" i="2"/>
  <c r="BJ124" i="2"/>
  <c r="BI124" i="2"/>
  <c r="BH124" i="2"/>
  <c r="BG124" i="2"/>
  <c r="BF124" i="2"/>
  <c r="BE124" i="2"/>
  <c r="BD124" i="2"/>
  <c r="BC124" i="2"/>
  <c r="BB124" i="2"/>
  <c r="BA124" i="2"/>
  <c r="AZ124" i="2"/>
  <c r="AY124" i="2"/>
  <c r="AX124" i="2"/>
  <c r="AW124" i="2"/>
  <c r="AV124" i="2"/>
  <c r="AU124" i="2"/>
  <c r="AT124" i="2"/>
  <c r="AS124" i="2"/>
  <c r="AR124" i="2"/>
  <c r="AQ124" i="2"/>
  <c r="AP124" i="2"/>
  <c r="AO124" i="2"/>
  <c r="AN124" i="2"/>
  <c r="AM124" i="2"/>
  <c r="AL124" i="2"/>
  <c r="BQ123" i="2"/>
  <c r="BP123" i="2"/>
  <c r="BO123" i="2"/>
  <c r="BN123" i="2"/>
  <c r="BM123" i="2"/>
  <c r="BL123" i="2"/>
  <c r="BK123" i="2"/>
  <c r="BJ123" i="2"/>
  <c r="BI123" i="2"/>
  <c r="BH123" i="2"/>
  <c r="BG123" i="2"/>
  <c r="BF123" i="2"/>
  <c r="BE123" i="2"/>
  <c r="BD123" i="2"/>
  <c r="BC123" i="2"/>
  <c r="BB123" i="2"/>
  <c r="BA123" i="2"/>
  <c r="AZ123" i="2"/>
  <c r="AY123" i="2"/>
  <c r="AX123" i="2"/>
  <c r="AW123" i="2"/>
  <c r="AV123" i="2"/>
  <c r="AU123" i="2"/>
  <c r="AT123" i="2"/>
  <c r="AS123" i="2"/>
  <c r="AR123" i="2"/>
  <c r="AQ123" i="2"/>
  <c r="AP123" i="2"/>
  <c r="AO123" i="2"/>
  <c r="AN123" i="2"/>
  <c r="AM123" i="2"/>
  <c r="AL123" i="2"/>
  <c r="BQ122" i="2"/>
  <c r="BP122" i="2"/>
  <c r="BO122" i="2"/>
  <c r="BN122" i="2"/>
  <c r="BM122" i="2"/>
  <c r="BL122" i="2"/>
  <c r="BK122" i="2"/>
  <c r="BJ122" i="2"/>
  <c r="BI122" i="2"/>
  <c r="BH122" i="2"/>
  <c r="BG122" i="2"/>
  <c r="BF122" i="2"/>
  <c r="BE122" i="2"/>
  <c r="BD122" i="2"/>
  <c r="BC122" i="2"/>
  <c r="BB122" i="2"/>
  <c r="BA122" i="2"/>
  <c r="AZ122" i="2"/>
  <c r="AY122" i="2"/>
  <c r="AX122" i="2"/>
  <c r="AW122" i="2"/>
  <c r="AV122" i="2"/>
  <c r="AU122" i="2"/>
  <c r="AT122" i="2"/>
  <c r="AS122" i="2"/>
  <c r="AR122" i="2"/>
  <c r="AQ122" i="2"/>
  <c r="AP122" i="2"/>
  <c r="AO122" i="2"/>
  <c r="AN122" i="2"/>
  <c r="AM122" i="2"/>
  <c r="AL122" i="2"/>
  <c r="BQ121" i="2"/>
  <c r="BP121" i="2"/>
  <c r="BO121" i="2"/>
  <c r="BN121" i="2"/>
  <c r="BM121" i="2"/>
  <c r="BL121" i="2"/>
  <c r="BK121" i="2"/>
  <c r="BJ121" i="2"/>
  <c r="BI121" i="2"/>
  <c r="BH121" i="2"/>
  <c r="BG121" i="2"/>
  <c r="BF121" i="2"/>
  <c r="BE121" i="2"/>
  <c r="BD121" i="2"/>
  <c r="BC121" i="2"/>
  <c r="BB121" i="2"/>
  <c r="BA121" i="2"/>
  <c r="AZ121" i="2"/>
  <c r="AY121" i="2"/>
  <c r="AX121" i="2"/>
  <c r="AW121" i="2"/>
  <c r="AV121" i="2"/>
  <c r="AU121" i="2"/>
  <c r="AT121" i="2"/>
  <c r="AS121" i="2"/>
  <c r="AR121" i="2"/>
  <c r="AQ121" i="2"/>
  <c r="AP121" i="2"/>
  <c r="AO121" i="2"/>
  <c r="AN121" i="2"/>
  <c r="AM121" i="2"/>
  <c r="AL121" i="2"/>
  <c r="BQ120" i="2"/>
  <c r="BP120" i="2"/>
  <c r="BO120" i="2"/>
  <c r="BN120" i="2"/>
  <c r="BM120" i="2"/>
  <c r="BL120" i="2"/>
  <c r="BK120" i="2"/>
  <c r="BJ120" i="2"/>
  <c r="BI120" i="2"/>
  <c r="BH120" i="2"/>
  <c r="BG120" i="2"/>
  <c r="BF120" i="2"/>
  <c r="BE120" i="2"/>
  <c r="BD120" i="2"/>
  <c r="BC120" i="2"/>
  <c r="BB120" i="2"/>
  <c r="BA120" i="2"/>
  <c r="AZ120" i="2"/>
  <c r="AY120" i="2"/>
  <c r="AX120" i="2"/>
  <c r="AW120" i="2"/>
  <c r="AV120" i="2"/>
  <c r="AU120" i="2"/>
  <c r="AT120" i="2"/>
  <c r="AS120" i="2"/>
  <c r="AR120" i="2"/>
  <c r="AQ120" i="2"/>
  <c r="AP120" i="2"/>
  <c r="AO120" i="2"/>
  <c r="AN120" i="2"/>
  <c r="AM120" i="2"/>
  <c r="AL120" i="2"/>
  <c r="BQ119" i="2"/>
  <c r="BP119" i="2"/>
  <c r="BO119" i="2"/>
  <c r="BN119" i="2"/>
  <c r="BM119" i="2"/>
  <c r="BL119" i="2"/>
  <c r="BK119" i="2"/>
  <c r="BJ119" i="2"/>
  <c r="BI119" i="2"/>
  <c r="BH119" i="2"/>
  <c r="BG119" i="2"/>
  <c r="BF119" i="2"/>
  <c r="BE119" i="2"/>
  <c r="BD119" i="2"/>
  <c r="BC119" i="2"/>
  <c r="BB119" i="2"/>
  <c r="BA119" i="2"/>
  <c r="AZ119" i="2"/>
  <c r="AY119" i="2"/>
  <c r="AX119" i="2"/>
  <c r="AW119" i="2"/>
  <c r="AV119" i="2"/>
  <c r="AU119" i="2"/>
  <c r="AT119" i="2"/>
  <c r="AS119" i="2"/>
  <c r="AR119" i="2"/>
  <c r="AQ119" i="2"/>
  <c r="AP119" i="2"/>
  <c r="AO119" i="2"/>
  <c r="AN119" i="2"/>
  <c r="AM119" i="2"/>
  <c r="AL119" i="2"/>
  <c r="BQ118" i="2"/>
  <c r="BP118" i="2"/>
  <c r="BO118" i="2"/>
  <c r="BN118" i="2"/>
  <c r="BM118" i="2"/>
  <c r="BL118" i="2"/>
  <c r="BK118" i="2"/>
  <c r="BJ118" i="2"/>
  <c r="BI118" i="2"/>
  <c r="BH118" i="2"/>
  <c r="BG118" i="2"/>
  <c r="BF118" i="2"/>
  <c r="BE118" i="2"/>
  <c r="BD118" i="2"/>
  <c r="BC118" i="2"/>
  <c r="BB118" i="2"/>
  <c r="BA118" i="2"/>
  <c r="AZ118" i="2"/>
  <c r="AY118" i="2"/>
  <c r="AX118" i="2"/>
  <c r="AW118" i="2"/>
  <c r="AV118" i="2"/>
  <c r="AU118" i="2"/>
  <c r="AT118" i="2"/>
  <c r="AS118" i="2"/>
  <c r="AR118" i="2"/>
  <c r="AQ118" i="2"/>
  <c r="AP118" i="2"/>
  <c r="AO118" i="2"/>
  <c r="AN118" i="2"/>
  <c r="AM118" i="2"/>
  <c r="AL118" i="2"/>
  <c r="BQ117" i="2"/>
  <c r="BP117" i="2"/>
  <c r="BO117" i="2"/>
  <c r="BN117" i="2"/>
  <c r="BM117" i="2"/>
  <c r="BL117" i="2"/>
  <c r="BK117" i="2"/>
  <c r="BJ117" i="2"/>
  <c r="BI117" i="2"/>
  <c r="BH117" i="2"/>
  <c r="BG117" i="2"/>
  <c r="BF117" i="2"/>
  <c r="BE117" i="2"/>
  <c r="BD117" i="2"/>
  <c r="BC117" i="2"/>
  <c r="BB117" i="2"/>
  <c r="BA117" i="2"/>
  <c r="AZ117" i="2"/>
  <c r="AY117" i="2"/>
  <c r="AX117" i="2"/>
  <c r="AW117" i="2"/>
  <c r="AV117" i="2"/>
  <c r="AU117" i="2"/>
  <c r="AT117" i="2"/>
  <c r="AS117" i="2"/>
  <c r="AR117" i="2"/>
  <c r="AQ117" i="2"/>
  <c r="AP117" i="2"/>
  <c r="AO117" i="2"/>
  <c r="AN117" i="2"/>
  <c r="AM117" i="2"/>
  <c r="AL117" i="2"/>
  <c r="BQ116" i="2"/>
  <c r="BP116" i="2"/>
  <c r="BO116" i="2"/>
  <c r="BN116" i="2"/>
  <c r="BM116" i="2"/>
  <c r="BL116" i="2"/>
  <c r="BK116" i="2"/>
  <c r="BJ116" i="2"/>
  <c r="BI116" i="2"/>
  <c r="BH116" i="2"/>
  <c r="BG116" i="2"/>
  <c r="BF116" i="2"/>
  <c r="BE116" i="2"/>
  <c r="BD116" i="2"/>
  <c r="BC116" i="2"/>
  <c r="BB116" i="2"/>
  <c r="BA116" i="2"/>
  <c r="AZ116" i="2"/>
  <c r="AY116" i="2"/>
  <c r="AX116" i="2"/>
  <c r="AW116" i="2"/>
  <c r="AV116" i="2"/>
  <c r="AU116" i="2"/>
  <c r="AT116" i="2"/>
  <c r="AS116" i="2"/>
  <c r="AR116" i="2"/>
  <c r="AQ116" i="2"/>
  <c r="AP116" i="2"/>
  <c r="AO116" i="2"/>
  <c r="AN116" i="2"/>
  <c r="AM116" i="2"/>
  <c r="AL116" i="2"/>
  <c r="BQ115" i="2"/>
  <c r="BP115" i="2"/>
  <c r="BO115" i="2"/>
  <c r="BN115" i="2"/>
  <c r="BM115" i="2"/>
  <c r="BL115" i="2"/>
  <c r="BK115" i="2"/>
  <c r="BJ115" i="2"/>
  <c r="BI115" i="2"/>
  <c r="BH115" i="2"/>
  <c r="BG115" i="2"/>
  <c r="BF115" i="2"/>
  <c r="BE115" i="2"/>
  <c r="BD115" i="2"/>
  <c r="BC115" i="2"/>
  <c r="BB115" i="2"/>
  <c r="BA115" i="2"/>
  <c r="AZ115" i="2"/>
  <c r="AY115" i="2"/>
  <c r="AX115" i="2"/>
  <c r="AW115" i="2"/>
  <c r="AV115" i="2"/>
  <c r="AU115" i="2"/>
  <c r="AT115" i="2"/>
  <c r="AS115" i="2"/>
  <c r="AR115" i="2"/>
  <c r="AQ115" i="2"/>
  <c r="AP115" i="2"/>
  <c r="AO115" i="2"/>
  <c r="AN115" i="2"/>
  <c r="AM115" i="2"/>
  <c r="AL115" i="2"/>
  <c r="BQ114" i="2"/>
  <c r="BP114" i="2"/>
  <c r="BO114" i="2"/>
  <c r="BN114" i="2"/>
  <c r="BM114" i="2"/>
  <c r="BL114" i="2"/>
  <c r="BK114" i="2"/>
  <c r="BJ114" i="2"/>
  <c r="BI114" i="2"/>
  <c r="BH114" i="2"/>
  <c r="BG114" i="2"/>
  <c r="BF114" i="2"/>
  <c r="BE114" i="2"/>
  <c r="BD114" i="2"/>
  <c r="BC114" i="2"/>
  <c r="BB114" i="2"/>
  <c r="BA114" i="2"/>
  <c r="AZ114" i="2"/>
  <c r="AY114" i="2"/>
  <c r="AX114" i="2"/>
  <c r="AW114" i="2"/>
  <c r="AV114" i="2"/>
  <c r="AU114" i="2"/>
  <c r="AT114" i="2"/>
  <c r="AS114" i="2"/>
  <c r="AR114" i="2"/>
  <c r="AQ114" i="2"/>
  <c r="AP114" i="2"/>
  <c r="AO114" i="2"/>
  <c r="AN114" i="2"/>
  <c r="AM114" i="2"/>
  <c r="AL114" i="2"/>
  <c r="BQ113" i="2"/>
  <c r="BP113" i="2"/>
  <c r="BO113" i="2"/>
  <c r="BN113" i="2"/>
  <c r="BM113" i="2"/>
  <c r="BL113" i="2"/>
  <c r="BK113" i="2"/>
  <c r="BJ113" i="2"/>
  <c r="BI113" i="2"/>
  <c r="BH113" i="2"/>
  <c r="BG113" i="2"/>
  <c r="BF113" i="2"/>
  <c r="BE113" i="2"/>
  <c r="BD113" i="2"/>
  <c r="BC113" i="2"/>
  <c r="BB113" i="2"/>
  <c r="BA113" i="2"/>
  <c r="AZ113" i="2"/>
  <c r="AY113" i="2"/>
  <c r="AX113" i="2"/>
  <c r="AW113" i="2"/>
  <c r="AV113" i="2"/>
  <c r="AU113" i="2"/>
  <c r="AT113" i="2"/>
  <c r="AS113" i="2"/>
  <c r="AR113" i="2"/>
  <c r="AQ113" i="2"/>
  <c r="AP113" i="2"/>
  <c r="AO113" i="2"/>
  <c r="AN113" i="2"/>
  <c r="AM113" i="2"/>
  <c r="AL113" i="2"/>
  <c r="BQ112" i="2"/>
  <c r="BP112" i="2"/>
  <c r="BO112" i="2"/>
  <c r="BN112" i="2"/>
  <c r="BM112" i="2"/>
  <c r="BL112" i="2"/>
  <c r="BK112" i="2"/>
  <c r="BJ112" i="2"/>
  <c r="BI112" i="2"/>
  <c r="BH112" i="2"/>
  <c r="BG112" i="2"/>
  <c r="BF112" i="2"/>
  <c r="BE112" i="2"/>
  <c r="BD112" i="2"/>
  <c r="BC112" i="2"/>
  <c r="BB112" i="2"/>
  <c r="BA112" i="2"/>
  <c r="AZ112" i="2"/>
  <c r="AY112" i="2"/>
  <c r="AX112" i="2"/>
  <c r="AW112" i="2"/>
  <c r="AV112" i="2"/>
  <c r="AU112" i="2"/>
  <c r="AT112" i="2"/>
  <c r="AS112" i="2"/>
  <c r="AR112" i="2"/>
  <c r="AQ112" i="2"/>
  <c r="AP112" i="2"/>
  <c r="AO112" i="2"/>
  <c r="AN112" i="2"/>
  <c r="AM112" i="2"/>
  <c r="AL112" i="2"/>
  <c r="BQ111" i="2"/>
  <c r="BP111" i="2"/>
  <c r="BO111" i="2"/>
  <c r="BN111" i="2"/>
  <c r="BM111" i="2"/>
  <c r="BL111" i="2"/>
  <c r="BK111" i="2"/>
  <c r="BJ111" i="2"/>
  <c r="BI111" i="2"/>
  <c r="BH111" i="2"/>
  <c r="BG111" i="2"/>
  <c r="BF111" i="2"/>
  <c r="BE111" i="2"/>
  <c r="BD111" i="2"/>
  <c r="BC111" i="2"/>
  <c r="BB111" i="2"/>
  <c r="BA111" i="2"/>
  <c r="AZ111" i="2"/>
  <c r="AY111" i="2"/>
  <c r="AX111" i="2"/>
  <c r="AW111" i="2"/>
  <c r="AV111" i="2"/>
  <c r="AU111" i="2"/>
  <c r="AT111" i="2"/>
  <c r="AS111" i="2"/>
  <c r="AR111" i="2"/>
  <c r="AQ111" i="2"/>
  <c r="AP111" i="2"/>
  <c r="AO111" i="2"/>
  <c r="AN111" i="2"/>
  <c r="AM111" i="2"/>
  <c r="AL111" i="2"/>
  <c r="BQ110" i="2"/>
  <c r="BP110" i="2"/>
  <c r="BO110" i="2"/>
  <c r="BN110" i="2"/>
  <c r="BM110" i="2"/>
  <c r="BL110" i="2"/>
  <c r="BK110" i="2"/>
  <c r="BJ110" i="2"/>
  <c r="BI110" i="2"/>
  <c r="BH110" i="2"/>
  <c r="BG110" i="2"/>
  <c r="BF110" i="2"/>
  <c r="BE110" i="2"/>
  <c r="BD110" i="2"/>
  <c r="BC110" i="2"/>
  <c r="BB110" i="2"/>
  <c r="BA110" i="2"/>
  <c r="AZ110" i="2"/>
  <c r="AY110" i="2"/>
  <c r="AX110" i="2"/>
  <c r="AW110" i="2"/>
  <c r="AV110" i="2"/>
  <c r="AU110" i="2"/>
  <c r="AT110" i="2"/>
  <c r="AS110" i="2"/>
  <c r="AR110" i="2"/>
  <c r="AQ110" i="2"/>
  <c r="AP110" i="2"/>
  <c r="AO110" i="2"/>
  <c r="AN110" i="2"/>
  <c r="AM110" i="2"/>
  <c r="AL110" i="2"/>
  <c r="BQ109" i="2"/>
  <c r="BP109" i="2"/>
  <c r="BO109" i="2"/>
  <c r="BN109" i="2"/>
  <c r="BM109" i="2"/>
  <c r="BL109" i="2"/>
  <c r="BK109" i="2"/>
  <c r="BJ109" i="2"/>
  <c r="BI109" i="2"/>
  <c r="BH109" i="2"/>
  <c r="BG109" i="2"/>
  <c r="BF109" i="2"/>
  <c r="BE109" i="2"/>
  <c r="BD109" i="2"/>
  <c r="BC109" i="2"/>
  <c r="BB109" i="2"/>
  <c r="BA109" i="2"/>
  <c r="AZ109" i="2"/>
  <c r="AY109" i="2"/>
  <c r="AX109" i="2"/>
  <c r="AW109" i="2"/>
  <c r="AV109" i="2"/>
  <c r="AU109" i="2"/>
  <c r="AT109" i="2"/>
  <c r="AS109" i="2"/>
  <c r="AR109" i="2"/>
  <c r="AQ109" i="2"/>
  <c r="AP109" i="2"/>
  <c r="AO109" i="2"/>
  <c r="AN109" i="2"/>
  <c r="AM109" i="2"/>
  <c r="AL109" i="2"/>
  <c r="BQ108" i="2"/>
  <c r="BP108" i="2"/>
  <c r="BO108" i="2"/>
  <c r="BN108" i="2"/>
  <c r="BM108" i="2"/>
  <c r="BL108" i="2"/>
  <c r="BK108" i="2"/>
  <c r="BJ108" i="2"/>
  <c r="BI108" i="2"/>
  <c r="BH108" i="2"/>
  <c r="BG108" i="2"/>
  <c r="BF108" i="2"/>
  <c r="BE108" i="2"/>
  <c r="BD108" i="2"/>
  <c r="BC108" i="2"/>
  <c r="BB108" i="2"/>
  <c r="BA108" i="2"/>
  <c r="AZ108" i="2"/>
  <c r="AY108" i="2"/>
  <c r="AX108" i="2"/>
  <c r="AW108" i="2"/>
  <c r="AV108" i="2"/>
  <c r="AU108" i="2"/>
  <c r="AT108" i="2"/>
  <c r="AS108" i="2"/>
  <c r="AR108" i="2"/>
  <c r="AQ108" i="2"/>
  <c r="AP108" i="2"/>
  <c r="AO108" i="2"/>
  <c r="AN108" i="2"/>
  <c r="AM108" i="2"/>
  <c r="AL108" i="2"/>
  <c r="BQ107" i="2"/>
  <c r="BP107" i="2"/>
  <c r="BO107" i="2"/>
  <c r="BN107" i="2"/>
  <c r="BM107" i="2"/>
  <c r="BL107" i="2"/>
  <c r="BK107" i="2"/>
  <c r="BJ107" i="2"/>
  <c r="BI107" i="2"/>
  <c r="BH107" i="2"/>
  <c r="BG107" i="2"/>
  <c r="BF107" i="2"/>
  <c r="BE107" i="2"/>
  <c r="BD107" i="2"/>
  <c r="BC107" i="2"/>
  <c r="BB107" i="2"/>
  <c r="BA107" i="2"/>
  <c r="AZ107" i="2"/>
  <c r="AY107" i="2"/>
  <c r="AX107" i="2"/>
  <c r="AW107" i="2"/>
  <c r="AV107" i="2"/>
  <c r="AU107" i="2"/>
  <c r="AT107" i="2"/>
  <c r="AS107" i="2"/>
  <c r="AR107" i="2"/>
  <c r="AQ107" i="2"/>
  <c r="AP107" i="2"/>
  <c r="AO107" i="2"/>
  <c r="AN107" i="2"/>
  <c r="AM107" i="2"/>
  <c r="AL107" i="2"/>
  <c r="BQ106" i="2"/>
  <c r="BP106" i="2"/>
  <c r="BO106" i="2"/>
  <c r="BN106" i="2"/>
  <c r="BM106" i="2"/>
  <c r="BL106" i="2"/>
  <c r="BK106" i="2"/>
  <c r="BJ106" i="2"/>
  <c r="BI106" i="2"/>
  <c r="BH106" i="2"/>
  <c r="BG106" i="2"/>
  <c r="BF106" i="2"/>
  <c r="BE106" i="2"/>
  <c r="BD106" i="2"/>
  <c r="BC106" i="2"/>
  <c r="BB106" i="2"/>
  <c r="BA106" i="2"/>
  <c r="AZ106" i="2"/>
  <c r="AY106" i="2"/>
  <c r="AX106" i="2"/>
  <c r="AW106" i="2"/>
  <c r="AV106" i="2"/>
  <c r="AU106" i="2"/>
  <c r="AT106" i="2"/>
  <c r="AS106" i="2"/>
  <c r="AR106" i="2"/>
  <c r="AQ106" i="2"/>
  <c r="AP106" i="2"/>
  <c r="AO106" i="2"/>
  <c r="AN106" i="2"/>
  <c r="AM106" i="2"/>
  <c r="AL106" i="2"/>
  <c r="BQ105" i="2"/>
  <c r="BP105" i="2"/>
  <c r="BO105" i="2"/>
  <c r="BN105" i="2"/>
  <c r="BM105" i="2"/>
  <c r="BL105" i="2"/>
  <c r="BK105" i="2"/>
  <c r="BJ105" i="2"/>
  <c r="BI105" i="2"/>
  <c r="BH105" i="2"/>
  <c r="BG105" i="2"/>
  <c r="BF105" i="2"/>
  <c r="BE105" i="2"/>
  <c r="BD105" i="2"/>
  <c r="BC105" i="2"/>
  <c r="BB105" i="2"/>
  <c r="BA105" i="2"/>
  <c r="AZ105" i="2"/>
  <c r="AY105" i="2"/>
  <c r="AX105" i="2"/>
  <c r="AW105" i="2"/>
  <c r="AV105" i="2"/>
  <c r="AU105" i="2"/>
  <c r="AT105" i="2"/>
  <c r="AS105" i="2"/>
  <c r="AR105" i="2"/>
  <c r="AQ105" i="2"/>
  <c r="AP105" i="2"/>
  <c r="AO105" i="2"/>
  <c r="AN105" i="2"/>
  <c r="AM105" i="2"/>
  <c r="AL105" i="2"/>
  <c r="BQ104" i="2"/>
  <c r="BP104" i="2"/>
  <c r="BO104" i="2"/>
  <c r="BN104" i="2"/>
  <c r="BM104" i="2"/>
  <c r="BL104" i="2"/>
  <c r="BK104" i="2"/>
  <c r="BJ104" i="2"/>
  <c r="BI104" i="2"/>
  <c r="BH104" i="2"/>
  <c r="BG104" i="2"/>
  <c r="BF104" i="2"/>
  <c r="BE104" i="2"/>
  <c r="BD104" i="2"/>
  <c r="BC104" i="2"/>
  <c r="BB104" i="2"/>
  <c r="BA104" i="2"/>
  <c r="AZ104" i="2"/>
  <c r="AY104" i="2"/>
  <c r="AX104" i="2"/>
  <c r="AW104" i="2"/>
  <c r="AV104" i="2"/>
  <c r="AU104" i="2"/>
  <c r="AT104" i="2"/>
  <c r="AS104" i="2"/>
  <c r="AR104" i="2"/>
  <c r="AQ104" i="2"/>
  <c r="AP104" i="2"/>
  <c r="AO104" i="2"/>
  <c r="AN104" i="2"/>
  <c r="AM104" i="2"/>
  <c r="AL104" i="2"/>
  <c r="BQ103" i="2"/>
  <c r="BP103" i="2"/>
  <c r="BO103" i="2"/>
  <c r="BN103" i="2"/>
  <c r="BM103" i="2"/>
  <c r="BL103" i="2"/>
  <c r="BK103" i="2"/>
  <c r="BJ103" i="2"/>
  <c r="BI103" i="2"/>
  <c r="BH103" i="2"/>
  <c r="BG103" i="2"/>
  <c r="BF103" i="2"/>
  <c r="BE103" i="2"/>
  <c r="BD103" i="2"/>
  <c r="BC103" i="2"/>
  <c r="BB103" i="2"/>
  <c r="BA103" i="2"/>
  <c r="AZ103" i="2"/>
  <c r="AY103" i="2"/>
  <c r="AX103" i="2"/>
  <c r="AW103" i="2"/>
  <c r="AV103" i="2"/>
  <c r="AU103" i="2"/>
  <c r="AT103" i="2"/>
  <c r="AS103" i="2"/>
  <c r="AR103" i="2"/>
  <c r="AQ103" i="2"/>
  <c r="AP103" i="2"/>
  <c r="AO103" i="2"/>
  <c r="AN103" i="2"/>
  <c r="AM103" i="2"/>
  <c r="AL103" i="2"/>
  <c r="BQ102" i="2"/>
  <c r="BP102" i="2"/>
  <c r="BO102" i="2"/>
  <c r="BN102" i="2"/>
  <c r="BM102" i="2"/>
  <c r="BL102" i="2"/>
  <c r="BK102" i="2"/>
  <c r="BJ102" i="2"/>
  <c r="BI102" i="2"/>
  <c r="BH102" i="2"/>
  <c r="BG102" i="2"/>
  <c r="BF102" i="2"/>
  <c r="BE102" i="2"/>
  <c r="BD102" i="2"/>
  <c r="BC102" i="2"/>
  <c r="BB102" i="2"/>
  <c r="BA102" i="2"/>
  <c r="AZ102" i="2"/>
  <c r="AY102" i="2"/>
  <c r="AX102" i="2"/>
  <c r="AW102" i="2"/>
  <c r="AV102" i="2"/>
  <c r="AU102" i="2"/>
  <c r="AT102" i="2"/>
  <c r="AS102" i="2"/>
  <c r="AR102" i="2"/>
  <c r="AQ102" i="2"/>
  <c r="AP102" i="2"/>
  <c r="AO102" i="2"/>
  <c r="AN102" i="2"/>
  <c r="AM102" i="2"/>
  <c r="AL102" i="2"/>
  <c r="BQ101" i="2"/>
  <c r="BP101" i="2"/>
  <c r="BO101" i="2"/>
  <c r="BN101" i="2"/>
  <c r="BM101" i="2"/>
  <c r="BL101" i="2"/>
  <c r="BK101" i="2"/>
  <c r="BJ101" i="2"/>
  <c r="BI101" i="2"/>
  <c r="BH101" i="2"/>
  <c r="BG101" i="2"/>
  <c r="BF101" i="2"/>
  <c r="BE101" i="2"/>
  <c r="BD101" i="2"/>
  <c r="BC101" i="2"/>
  <c r="BB101" i="2"/>
  <c r="BA101" i="2"/>
  <c r="AZ101" i="2"/>
  <c r="AY101" i="2"/>
  <c r="AX101" i="2"/>
  <c r="AW101" i="2"/>
  <c r="AV101" i="2"/>
  <c r="AU101" i="2"/>
  <c r="AT101" i="2"/>
  <c r="AS101" i="2"/>
  <c r="AR101" i="2"/>
  <c r="AQ101" i="2"/>
  <c r="AP101" i="2"/>
  <c r="AO101" i="2"/>
  <c r="AN101" i="2"/>
  <c r="AM101" i="2"/>
  <c r="AL101" i="2"/>
  <c r="BQ100" i="2"/>
  <c r="BP100" i="2"/>
  <c r="BO100" i="2"/>
  <c r="BN100" i="2"/>
  <c r="BM100" i="2"/>
  <c r="BL100" i="2"/>
  <c r="BK100" i="2"/>
  <c r="BJ100" i="2"/>
  <c r="BI100" i="2"/>
  <c r="BH100" i="2"/>
  <c r="BG100" i="2"/>
  <c r="BF100" i="2"/>
  <c r="BE100" i="2"/>
  <c r="BD100" i="2"/>
  <c r="BC100" i="2"/>
  <c r="BB100" i="2"/>
  <c r="BA100" i="2"/>
  <c r="AZ100" i="2"/>
  <c r="AY100" i="2"/>
  <c r="AX100" i="2"/>
  <c r="AW100" i="2"/>
  <c r="AV100" i="2"/>
  <c r="AU100" i="2"/>
  <c r="AT100" i="2"/>
  <c r="AS100" i="2"/>
  <c r="AR100" i="2"/>
  <c r="AQ100" i="2"/>
  <c r="AP100" i="2"/>
  <c r="AO100" i="2"/>
  <c r="AN100" i="2"/>
  <c r="AM100" i="2"/>
  <c r="AL100" i="2"/>
  <c r="BQ99" i="2"/>
  <c r="BP99" i="2"/>
  <c r="BO99" i="2"/>
  <c r="BN99" i="2"/>
  <c r="BM99" i="2"/>
  <c r="BL99" i="2"/>
  <c r="BK99" i="2"/>
  <c r="BJ99" i="2"/>
  <c r="BI99" i="2"/>
  <c r="BH99" i="2"/>
  <c r="BG99" i="2"/>
  <c r="BF99" i="2"/>
  <c r="BE99" i="2"/>
  <c r="BD99" i="2"/>
  <c r="BC99" i="2"/>
  <c r="BB99" i="2"/>
  <c r="BA99" i="2"/>
  <c r="AZ99" i="2"/>
  <c r="AY99" i="2"/>
  <c r="AX99" i="2"/>
  <c r="AW99" i="2"/>
  <c r="AV99" i="2"/>
  <c r="AU99" i="2"/>
  <c r="AT99" i="2"/>
  <c r="AS99" i="2"/>
  <c r="AR99" i="2"/>
  <c r="AQ99" i="2"/>
  <c r="AP99" i="2"/>
  <c r="AO99" i="2"/>
  <c r="AN99" i="2"/>
  <c r="AM99" i="2"/>
  <c r="AL99" i="2"/>
  <c r="BQ98" i="2"/>
  <c r="BP98" i="2"/>
  <c r="BO98" i="2"/>
  <c r="BN98" i="2"/>
  <c r="BM98" i="2"/>
  <c r="BL98" i="2"/>
  <c r="BK98" i="2"/>
  <c r="BJ98" i="2"/>
  <c r="BI98" i="2"/>
  <c r="BH98" i="2"/>
  <c r="BG98" i="2"/>
  <c r="BF98" i="2"/>
  <c r="BE98" i="2"/>
  <c r="BD98" i="2"/>
  <c r="BC98" i="2"/>
  <c r="BB98" i="2"/>
  <c r="BA98" i="2"/>
  <c r="AZ98" i="2"/>
  <c r="AY98" i="2"/>
  <c r="AX98" i="2"/>
  <c r="AW98" i="2"/>
  <c r="AV98" i="2"/>
  <c r="AU98" i="2"/>
  <c r="AT98" i="2"/>
  <c r="AS98" i="2"/>
  <c r="AR98" i="2"/>
  <c r="AQ98" i="2"/>
  <c r="AP98" i="2"/>
  <c r="AO98" i="2"/>
  <c r="AN98" i="2"/>
  <c r="AM98" i="2"/>
  <c r="AL98" i="2"/>
  <c r="BQ97" i="2"/>
  <c r="BP97" i="2"/>
  <c r="BO97" i="2"/>
  <c r="BN97" i="2"/>
  <c r="BM97" i="2"/>
  <c r="BL97" i="2"/>
  <c r="BK97" i="2"/>
  <c r="BJ97" i="2"/>
  <c r="BI97" i="2"/>
  <c r="BH97" i="2"/>
  <c r="BG97" i="2"/>
  <c r="BF97" i="2"/>
  <c r="BE97" i="2"/>
  <c r="BD97" i="2"/>
  <c r="BC97" i="2"/>
  <c r="BB97" i="2"/>
  <c r="BA97" i="2"/>
  <c r="AZ97" i="2"/>
  <c r="AY97" i="2"/>
  <c r="AX97" i="2"/>
  <c r="AW97" i="2"/>
  <c r="AV97" i="2"/>
  <c r="AU97" i="2"/>
  <c r="AT97" i="2"/>
  <c r="AS97" i="2"/>
  <c r="AR97" i="2"/>
  <c r="AQ97" i="2"/>
  <c r="AP97" i="2"/>
  <c r="AO97" i="2"/>
  <c r="AN97" i="2"/>
  <c r="AM97" i="2"/>
  <c r="AL97" i="2"/>
  <c r="BQ96" i="2"/>
  <c r="BP96" i="2"/>
  <c r="BO96" i="2"/>
  <c r="BN96" i="2"/>
  <c r="BM96" i="2"/>
  <c r="BL96" i="2"/>
  <c r="BK96" i="2"/>
  <c r="BJ96" i="2"/>
  <c r="BI96" i="2"/>
  <c r="BH96" i="2"/>
  <c r="BG96" i="2"/>
  <c r="BF96" i="2"/>
  <c r="BE96" i="2"/>
  <c r="BD96" i="2"/>
  <c r="BC96" i="2"/>
  <c r="BB96" i="2"/>
  <c r="BA96" i="2"/>
  <c r="AZ96" i="2"/>
  <c r="AY96" i="2"/>
  <c r="AX96" i="2"/>
  <c r="AW96" i="2"/>
  <c r="AV96" i="2"/>
  <c r="AU96" i="2"/>
  <c r="AT96" i="2"/>
  <c r="AS96" i="2"/>
  <c r="AR96" i="2"/>
  <c r="AQ96" i="2"/>
  <c r="AP96" i="2"/>
  <c r="AO96" i="2"/>
  <c r="AN96" i="2"/>
  <c r="AM96" i="2"/>
  <c r="AL96" i="2"/>
  <c r="BQ95" i="2"/>
  <c r="BP95" i="2"/>
  <c r="BO95" i="2"/>
  <c r="BN95" i="2"/>
  <c r="BM95" i="2"/>
  <c r="BL95" i="2"/>
  <c r="BK95" i="2"/>
  <c r="BJ95" i="2"/>
  <c r="BI95" i="2"/>
  <c r="BH95" i="2"/>
  <c r="BG95" i="2"/>
  <c r="BF95" i="2"/>
  <c r="BE95" i="2"/>
  <c r="BD95" i="2"/>
  <c r="BC95" i="2"/>
  <c r="BB95" i="2"/>
  <c r="BA95" i="2"/>
  <c r="AZ95" i="2"/>
  <c r="AY95" i="2"/>
  <c r="AX95" i="2"/>
  <c r="AW95" i="2"/>
  <c r="AV95" i="2"/>
  <c r="AU95" i="2"/>
  <c r="AT95" i="2"/>
  <c r="AS95" i="2"/>
  <c r="AR95" i="2"/>
  <c r="AQ95" i="2"/>
  <c r="AP95" i="2"/>
  <c r="AO95" i="2"/>
  <c r="AN95" i="2"/>
  <c r="AM95" i="2"/>
  <c r="AL95" i="2"/>
  <c r="BQ94" i="2"/>
  <c r="BP94" i="2"/>
  <c r="BO94" i="2"/>
  <c r="BN94" i="2"/>
  <c r="BM94" i="2"/>
  <c r="BL94" i="2"/>
  <c r="BK94" i="2"/>
  <c r="BJ94" i="2"/>
  <c r="BI94" i="2"/>
  <c r="BH94" i="2"/>
  <c r="BG94" i="2"/>
  <c r="BF94" i="2"/>
  <c r="BE94" i="2"/>
  <c r="BD94" i="2"/>
  <c r="BC94" i="2"/>
  <c r="BB94" i="2"/>
  <c r="BA94" i="2"/>
  <c r="AZ94" i="2"/>
  <c r="AY94" i="2"/>
  <c r="AX94" i="2"/>
  <c r="AW94" i="2"/>
  <c r="AV94" i="2"/>
  <c r="AU94" i="2"/>
  <c r="AT94" i="2"/>
  <c r="AS94" i="2"/>
  <c r="AR94" i="2"/>
  <c r="AQ94" i="2"/>
  <c r="AP94" i="2"/>
  <c r="AO94" i="2"/>
  <c r="AN94" i="2"/>
  <c r="AM94" i="2"/>
  <c r="AL94" i="2"/>
  <c r="BQ93" i="2"/>
  <c r="BP93" i="2"/>
  <c r="BO93" i="2"/>
  <c r="BN93" i="2"/>
  <c r="BM93" i="2"/>
  <c r="BL93" i="2"/>
  <c r="BK93" i="2"/>
  <c r="BJ93" i="2"/>
  <c r="BI93" i="2"/>
  <c r="BH93" i="2"/>
  <c r="BG93" i="2"/>
  <c r="BF93" i="2"/>
  <c r="BE93" i="2"/>
  <c r="BD93" i="2"/>
  <c r="BC93" i="2"/>
  <c r="BB93" i="2"/>
  <c r="BA93" i="2"/>
  <c r="AZ93" i="2"/>
  <c r="AY93" i="2"/>
  <c r="AX93" i="2"/>
  <c r="AW93" i="2"/>
  <c r="AV93" i="2"/>
  <c r="AU93" i="2"/>
  <c r="AT93" i="2"/>
  <c r="AS93" i="2"/>
  <c r="AR93" i="2"/>
  <c r="AQ93" i="2"/>
  <c r="AP93" i="2"/>
  <c r="AO93" i="2"/>
  <c r="AN93" i="2"/>
  <c r="AM93" i="2"/>
  <c r="AL93" i="2"/>
  <c r="BQ92" i="2"/>
  <c r="BP92" i="2"/>
  <c r="BO92" i="2"/>
  <c r="BN92" i="2"/>
  <c r="BM92" i="2"/>
  <c r="BL92" i="2"/>
  <c r="BK92" i="2"/>
  <c r="BJ92" i="2"/>
  <c r="BI92" i="2"/>
  <c r="BH92" i="2"/>
  <c r="BG92" i="2"/>
  <c r="BF92" i="2"/>
  <c r="BE92" i="2"/>
  <c r="BD92" i="2"/>
  <c r="BC92" i="2"/>
  <c r="BB92" i="2"/>
  <c r="BA92" i="2"/>
  <c r="AZ92" i="2"/>
  <c r="AY92" i="2"/>
  <c r="AX92" i="2"/>
  <c r="AW92" i="2"/>
  <c r="AV92" i="2"/>
  <c r="AU92" i="2"/>
  <c r="AT92" i="2"/>
  <c r="AS92" i="2"/>
  <c r="AR92" i="2"/>
  <c r="AQ92" i="2"/>
  <c r="AP92" i="2"/>
  <c r="AO92" i="2"/>
  <c r="AN92" i="2"/>
  <c r="AM92" i="2"/>
  <c r="AL92" i="2"/>
  <c r="BQ91" i="2"/>
  <c r="BP91" i="2"/>
  <c r="BO91" i="2"/>
  <c r="BN91" i="2"/>
  <c r="BM91" i="2"/>
  <c r="BL91" i="2"/>
  <c r="BK91" i="2"/>
  <c r="BJ91" i="2"/>
  <c r="BI91" i="2"/>
  <c r="BH91" i="2"/>
  <c r="BG91" i="2"/>
  <c r="BF91" i="2"/>
  <c r="BE91" i="2"/>
  <c r="BD91" i="2"/>
  <c r="BC91" i="2"/>
  <c r="BB91" i="2"/>
  <c r="BA91" i="2"/>
  <c r="AZ91" i="2"/>
  <c r="AY91" i="2"/>
  <c r="AX91" i="2"/>
  <c r="AW91" i="2"/>
  <c r="AV91" i="2"/>
  <c r="AU91" i="2"/>
  <c r="AT91" i="2"/>
  <c r="AS91" i="2"/>
  <c r="AR91" i="2"/>
  <c r="AQ91" i="2"/>
  <c r="AP91" i="2"/>
  <c r="AO91" i="2"/>
  <c r="AN91" i="2"/>
  <c r="AM91" i="2"/>
  <c r="AL91" i="2"/>
  <c r="BQ90" i="2"/>
  <c r="BP90" i="2"/>
  <c r="BO90" i="2"/>
  <c r="BN90" i="2"/>
  <c r="BM90" i="2"/>
  <c r="BL90" i="2"/>
  <c r="BK90" i="2"/>
  <c r="BJ90" i="2"/>
  <c r="BI90" i="2"/>
  <c r="BH90" i="2"/>
  <c r="BG90" i="2"/>
  <c r="BF90" i="2"/>
  <c r="BE90" i="2"/>
  <c r="BD90" i="2"/>
  <c r="BC90" i="2"/>
  <c r="BB90" i="2"/>
  <c r="BA90" i="2"/>
  <c r="AZ90" i="2"/>
  <c r="AY90" i="2"/>
  <c r="AX90" i="2"/>
  <c r="AW90" i="2"/>
  <c r="AV90" i="2"/>
  <c r="AU90" i="2"/>
  <c r="AT90" i="2"/>
  <c r="AS90" i="2"/>
  <c r="AR90" i="2"/>
  <c r="AQ90" i="2"/>
  <c r="AP90" i="2"/>
  <c r="AO90" i="2"/>
  <c r="AN90" i="2"/>
  <c r="AM90" i="2"/>
  <c r="AL90" i="2"/>
  <c r="BQ89" i="2"/>
  <c r="BP89" i="2"/>
  <c r="BO89" i="2"/>
  <c r="BN89" i="2"/>
  <c r="BM89" i="2"/>
  <c r="BL89" i="2"/>
  <c r="BK89" i="2"/>
  <c r="BJ89" i="2"/>
  <c r="BI89" i="2"/>
  <c r="BH89" i="2"/>
  <c r="BG89" i="2"/>
  <c r="BF89" i="2"/>
  <c r="BE89" i="2"/>
  <c r="BD89" i="2"/>
  <c r="BC89" i="2"/>
  <c r="BB89" i="2"/>
  <c r="BA89" i="2"/>
  <c r="AZ89" i="2"/>
  <c r="AY89" i="2"/>
  <c r="AX89" i="2"/>
  <c r="AW89" i="2"/>
  <c r="AV89" i="2"/>
  <c r="AU89" i="2"/>
  <c r="AT89" i="2"/>
  <c r="AS89" i="2"/>
  <c r="AR89" i="2"/>
  <c r="AQ89" i="2"/>
  <c r="AP89" i="2"/>
  <c r="AO89" i="2"/>
  <c r="AN89" i="2"/>
  <c r="AM89" i="2"/>
  <c r="AL89" i="2"/>
  <c r="BQ88" i="2"/>
  <c r="BP88" i="2"/>
  <c r="BO88" i="2"/>
  <c r="BN88" i="2"/>
  <c r="BM88" i="2"/>
  <c r="BL88" i="2"/>
  <c r="BK88" i="2"/>
  <c r="BJ88" i="2"/>
  <c r="BI88" i="2"/>
  <c r="BH88" i="2"/>
  <c r="BG88" i="2"/>
  <c r="BF88" i="2"/>
  <c r="BE88" i="2"/>
  <c r="BD88" i="2"/>
  <c r="BC88" i="2"/>
  <c r="BB88" i="2"/>
  <c r="BA88" i="2"/>
  <c r="AZ88" i="2"/>
  <c r="AY88" i="2"/>
  <c r="AX88" i="2"/>
  <c r="AW88" i="2"/>
  <c r="AV88" i="2"/>
  <c r="AU88" i="2"/>
  <c r="AT88" i="2"/>
  <c r="AS88" i="2"/>
  <c r="AR88" i="2"/>
  <c r="AQ88" i="2"/>
  <c r="AP88" i="2"/>
  <c r="AO88" i="2"/>
  <c r="AN88" i="2"/>
  <c r="AM88" i="2"/>
  <c r="AL88" i="2"/>
  <c r="BQ87" i="2"/>
  <c r="BP87" i="2"/>
  <c r="BO87" i="2"/>
  <c r="BN87" i="2"/>
  <c r="BM87" i="2"/>
  <c r="BL87" i="2"/>
  <c r="BK87" i="2"/>
  <c r="BJ87" i="2"/>
  <c r="BI87" i="2"/>
  <c r="BH87" i="2"/>
  <c r="BG87" i="2"/>
  <c r="BF87" i="2"/>
  <c r="BE87" i="2"/>
  <c r="BD87" i="2"/>
  <c r="BC87" i="2"/>
  <c r="BB87" i="2"/>
  <c r="BA87" i="2"/>
  <c r="AZ87" i="2"/>
  <c r="AY87" i="2"/>
  <c r="AX87" i="2"/>
  <c r="AW87" i="2"/>
  <c r="AV87" i="2"/>
  <c r="AU87" i="2"/>
  <c r="AT87" i="2"/>
  <c r="AS87" i="2"/>
  <c r="AR87" i="2"/>
  <c r="AQ87" i="2"/>
  <c r="AP87" i="2"/>
  <c r="AO87" i="2"/>
  <c r="AN87" i="2"/>
  <c r="AM87" i="2"/>
  <c r="AL87" i="2"/>
  <c r="BQ86" i="2"/>
  <c r="BP86" i="2"/>
  <c r="BO86" i="2"/>
  <c r="BN86" i="2"/>
  <c r="BM86" i="2"/>
  <c r="BL86" i="2"/>
  <c r="BK86" i="2"/>
  <c r="BJ86" i="2"/>
  <c r="BI86" i="2"/>
  <c r="BH86" i="2"/>
  <c r="BG86" i="2"/>
  <c r="BF86" i="2"/>
  <c r="BE86" i="2"/>
  <c r="BD86" i="2"/>
  <c r="BC86" i="2"/>
  <c r="BB86" i="2"/>
  <c r="BA86" i="2"/>
  <c r="AZ86" i="2"/>
  <c r="AY86" i="2"/>
  <c r="AX86" i="2"/>
  <c r="AW86" i="2"/>
  <c r="AV86" i="2"/>
  <c r="AU86" i="2"/>
  <c r="AT86" i="2"/>
  <c r="AS86" i="2"/>
  <c r="AR86" i="2"/>
  <c r="AQ86" i="2"/>
  <c r="AP86" i="2"/>
  <c r="AO86" i="2"/>
  <c r="AN86" i="2"/>
  <c r="AM86" i="2"/>
  <c r="AL86" i="2"/>
  <c r="BQ85" i="2"/>
  <c r="BP85" i="2"/>
  <c r="BO85" i="2"/>
  <c r="BN85" i="2"/>
  <c r="BM85" i="2"/>
  <c r="BL85" i="2"/>
  <c r="BK85" i="2"/>
  <c r="BJ85" i="2"/>
  <c r="BI85" i="2"/>
  <c r="BH85" i="2"/>
  <c r="BG85" i="2"/>
  <c r="BF85" i="2"/>
  <c r="BE85" i="2"/>
  <c r="BD85" i="2"/>
  <c r="BC85" i="2"/>
  <c r="BB85" i="2"/>
  <c r="BA85" i="2"/>
  <c r="AZ85" i="2"/>
  <c r="AY85" i="2"/>
  <c r="AX85" i="2"/>
  <c r="AW85" i="2"/>
  <c r="AV85" i="2"/>
  <c r="AU85" i="2"/>
  <c r="AT85" i="2"/>
  <c r="AS85" i="2"/>
  <c r="AR85" i="2"/>
  <c r="AQ85" i="2"/>
  <c r="AP85" i="2"/>
  <c r="AO85" i="2"/>
  <c r="AN85" i="2"/>
  <c r="AM85" i="2"/>
  <c r="AL85" i="2"/>
  <c r="BQ84" i="2"/>
  <c r="BP84" i="2"/>
  <c r="BO84" i="2"/>
  <c r="BN84" i="2"/>
  <c r="BM84" i="2"/>
  <c r="BL84" i="2"/>
  <c r="BK84" i="2"/>
  <c r="BJ84" i="2"/>
  <c r="BI84" i="2"/>
  <c r="BH84" i="2"/>
  <c r="BG84" i="2"/>
  <c r="BF84" i="2"/>
  <c r="BE84" i="2"/>
  <c r="BD84" i="2"/>
  <c r="BC84" i="2"/>
  <c r="BB84" i="2"/>
  <c r="BA84" i="2"/>
  <c r="AZ84" i="2"/>
  <c r="AY84" i="2"/>
  <c r="AX84" i="2"/>
  <c r="AW84" i="2"/>
  <c r="AV84" i="2"/>
  <c r="AU84" i="2"/>
  <c r="AT84" i="2"/>
  <c r="AS84" i="2"/>
  <c r="AR84" i="2"/>
  <c r="AQ84" i="2"/>
  <c r="AP84" i="2"/>
  <c r="AO84" i="2"/>
  <c r="AN84" i="2"/>
  <c r="AM84" i="2"/>
  <c r="AL84" i="2"/>
  <c r="BQ83" i="2"/>
  <c r="BP83" i="2"/>
  <c r="BO83" i="2"/>
  <c r="BN83" i="2"/>
  <c r="BM83" i="2"/>
  <c r="BL83" i="2"/>
  <c r="BK83" i="2"/>
  <c r="BJ83" i="2"/>
  <c r="BI83" i="2"/>
  <c r="BH83" i="2"/>
  <c r="BG83" i="2"/>
  <c r="BF83" i="2"/>
  <c r="BE83" i="2"/>
  <c r="BD83" i="2"/>
  <c r="BC83" i="2"/>
  <c r="BB83" i="2"/>
  <c r="BA83" i="2"/>
  <c r="AZ83" i="2"/>
  <c r="AY83" i="2"/>
  <c r="AX83" i="2"/>
  <c r="AW83" i="2"/>
  <c r="AV83" i="2"/>
  <c r="AU83" i="2"/>
  <c r="AT83" i="2"/>
  <c r="AS83" i="2"/>
  <c r="AR83" i="2"/>
  <c r="AQ83" i="2"/>
  <c r="AP83" i="2"/>
  <c r="AO83" i="2"/>
  <c r="AN83" i="2"/>
  <c r="AM83" i="2"/>
  <c r="AL83" i="2"/>
  <c r="BQ82" i="2"/>
  <c r="BP82" i="2"/>
  <c r="BO82" i="2"/>
  <c r="BN82" i="2"/>
  <c r="BM82" i="2"/>
  <c r="BL82" i="2"/>
  <c r="BK82" i="2"/>
  <c r="BJ82" i="2"/>
  <c r="BI82" i="2"/>
  <c r="BH82" i="2"/>
  <c r="BG82" i="2"/>
  <c r="BF82" i="2"/>
  <c r="BE82" i="2"/>
  <c r="BD82" i="2"/>
  <c r="BC82" i="2"/>
  <c r="BB82" i="2"/>
  <c r="BA82" i="2"/>
  <c r="AZ82" i="2"/>
  <c r="AY82" i="2"/>
  <c r="AX82" i="2"/>
  <c r="AW82" i="2"/>
  <c r="AV82" i="2"/>
  <c r="AU82" i="2"/>
  <c r="AT82" i="2"/>
  <c r="AS82" i="2"/>
  <c r="AR82" i="2"/>
  <c r="AQ82" i="2"/>
  <c r="AP82" i="2"/>
  <c r="AO82" i="2"/>
  <c r="AN82" i="2"/>
  <c r="AM82" i="2"/>
  <c r="AL82" i="2"/>
  <c r="BQ81" i="2"/>
  <c r="BP81" i="2"/>
  <c r="BO81" i="2"/>
  <c r="BN81" i="2"/>
  <c r="BM81" i="2"/>
  <c r="BL81" i="2"/>
  <c r="BK81" i="2"/>
  <c r="BJ81" i="2"/>
  <c r="BI81" i="2"/>
  <c r="BH81" i="2"/>
  <c r="BG81" i="2"/>
  <c r="BF81" i="2"/>
  <c r="BE81" i="2"/>
  <c r="BD81" i="2"/>
  <c r="BC81" i="2"/>
  <c r="BB81" i="2"/>
  <c r="BA81" i="2"/>
  <c r="AZ81" i="2"/>
  <c r="AY81" i="2"/>
  <c r="AX81" i="2"/>
  <c r="AW81" i="2"/>
  <c r="AV81" i="2"/>
  <c r="AU81" i="2"/>
  <c r="AT81" i="2"/>
  <c r="AS81" i="2"/>
  <c r="AR81" i="2"/>
  <c r="AQ81" i="2"/>
  <c r="AP81" i="2"/>
  <c r="AO81" i="2"/>
  <c r="AN81" i="2"/>
  <c r="AM81" i="2"/>
  <c r="AL81" i="2"/>
  <c r="BQ80" i="2"/>
  <c r="BP80" i="2"/>
  <c r="BO80" i="2"/>
  <c r="BN80" i="2"/>
  <c r="BM80" i="2"/>
  <c r="BL80" i="2"/>
  <c r="BK80" i="2"/>
  <c r="BJ80" i="2"/>
  <c r="BI80" i="2"/>
  <c r="BH80" i="2"/>
  <c r="BG80" i="2"/>
  <c r="BF80" i="2"/>
  <c r="BE80" i="2"/>
  <c r="BD80" i="2"/>
  <c r="BC80" i="2"/>
  <c r="BB80" i="2"/>
  <c r="BA80" i="2"/>
  <c r="AZ80" i="2"/>
  <c r="AY80" i="2"/>
  <c r="AX80" i="2"/>
  <c r="AW80" i="2"/>
  <c r="AV80" i="2"/>
  <c r="AU80" i="2"/>
  <c r="AT80" i="2"/>
  <c r="AS80" i="2"/>
  <c r="AR80" i="2"/>
  <c r="AQ80" i="2"/>
  <c r="AP80" i="2"/>
  <c r="AO80" i="2"/>
  <c r="AN80" i="2"/>
  <c r="AM80" i="2"/>
  <c r="AL80" i="2"/>
  <c r="BQ79" i="2"/>
  <c r="BP79" i="2"/>
  <c r="BO79" i="2"/>
  <c r="BN79" i="2"/>
  <c r="BM79" i="2"/>
  <c r="BL79" i="2"/>
  <c r="BK79" i="2"/>
  <c r="BJ79" i="2"/>
  <c r="BI79" i="2"/>
  <c r="BH79" i="2"/>
  <c r="BG79" i="2"/>
  <c r="BF79" i="2"/>
  <c r="BE79" i="2"/>
  <c r="BD79" i="2"/>
  <c r="BC79" i="2"/>
  <c r="BB79" i="2"/>
  <c r="BA79" i="2"/>
  <c r="AZ79" i="2"/>
  <c r="AY79" i="2"/>
  <c r="AX79" i="2"/>
  <c r="AW79" i="2"/>
  <c r="AV79" i="2"/>
  <c r="AU79" i="2"/>
  <c r="AT79" i="2"/>
  <c r="AS79" i="2"/>
  <c r="AR79" i="2"/>
  <c r="AQ79" i="2"/>
  <c r="AP79" i="2"/>
  <c r="AO79" i="2"/>
  <c r="AN79" i="2"/>
  <c r="AM79" i="2"/>
  <c r="AL79" i="2"/>
  <c r="BQ78" i="2"/>
  <c r="BP78" i="2"/>
  <c r="BO78" i="2"/>
  <c r="BN78" i="2"/>
  <c r="BM78" i="2"/>
  <c r="BL78" i="2"/>
  <c r="BK78" i="2"/>
  <c r="BJ78" i="2"/>
  <c r="BI78" i="2"/>
  <c r="BH78" i="2"/>
  <c r="BG78" i="2"/>
  <c r="BF78" i="2"/>
  <c r="BE78" i="2"/>
  <c r="BD78" i="2"/>
  <c r="BC78" i="2"/>
  <c r="BB78" i="2"/>
  <c r="BA78" i="2"/>
  <c r="AZ78" i="2"/>
  <c r="AY78" i="2"/>
  <c r="AX78" i="2"/>
  <c r="AW78" i="2"/>
  <c r="AV78" i="2"/>
  <c r="AU78" i="2"/>
  <c r="AT78" i="2"/>
  <c r="AS78" i="2"/>
  <c r="AR78" i="2"/>
  <c r="AQ78" i="2"/>
  <c r="AP78" i="2"/>
  <c r="AO78" i="2"/>
  <c r="AN78" i="2"/>
  <c r="AM78" i="2"/>
  <c r="AL78" i="2"/>
  <c r="BQ77" i="2"/>
  <c r="BP77" i="2"/>
  <c r="BO77" i="2"/>
  <c r="BN77" i="2"/>
  <c r="BM77" i="2"/>
  <c r="BL77" i="2"/>
  <c r="BK77" i="2"/>
  <c r="BJ77" i="2"/>
  <c r="BI77" i="2"/>
  <c r="BH77" i="2"/>
  <c r="BG77" i="2"/>
  <c r="BF77" i="2"/>
  <c r="BE77" i="2"/>
  <c r="BD77" i="2"/>
  <c r="BC77" i="2"/>
  <c r="BB77" i="2"/>
  <c r="BA77" i="2"/>
  <c r="AZ77" i="2"/>
  <c r="AY77" i="2"/>
  <c r="AX77" i="2"/>
  <c r="AW77" i="2"/>
  <c r="AV77" i="2"/>
  <c r="AU77" i="2"/>
  <c r="AT77" i="2"/>
  <c r="AS77" i="2"/>
  <c r="AR77" i="2"/>
  <c r="AQ77" i="2"/>
  <c r="AP77" i="2"/>
  <c r="AO77" i="2"/>
  <c r="AN77" i="2"/>
  <c r="AM77" i="2"/>
  <c r="AL77" i="2"/>
  <c r="BQ76" i="2"/>
  <c r="BP76" i="2"/>
  <c r="BO76" i="2"/>
  <c r="BN76" i="2"/>
  <c r="BM76" i="2"/>
  <c r="BL76" i="2"/>
  <c r="BK76" i="2"/>
  <c r="BJ76" i="2"/>
  <c r="BI76" i="2"/>
  <c r="BH76" i="2"/>
  <c r="BG76" i="2"/>
  <c r="BF76" i="2"/>
  <c r="BE76" i="2"/>
  <c r="BD76" i="2"/>
  <c r="BC76" i="2"/>
  <c r="BB76" i="2"/>
  <c r="BA76" i="2"/>
  <c r="AZ76" i="2"/>
  <c r="AY76" i="2"/>
  <c r="AX76" i="2"/>
  <c r="AW76" i="2"/>
  <c r="AV76" i="2"/>
  <c r="AU76" i="2"/>
  <c r="AT76" i="2"/>
  <c r="AS76" i="2"/>
  <c r="AR76" i="2"/>
  <c r="AQ76" i="2"/>
  <c r="AP76" i="2"/>
  <c r="AO76" i="2"/>
  <c r="AN76" i="2"/>
  <c r="AM76" i="2"/>
  <c r="AL76" i="2"/>
  <c r="BQ75" i="2"/>
  <c r="BP75" i="2"/>
  <c r="BO75" i="2"/>
  <c r="BN75" i="2"/>
  <c r="BM75" i="2"/>
  <c r="BL75" i="2"/>
  <c r="BK75" i="2"/>
  <c r="BJ75" i="2"/>
  <c r="BI75" i="2"/>
  <c r="BH75" i="2"/>
  <c r="BG75" i="2"/>
  <c r="BF75" i="2"/>
  <c r="BE75" i="2"/>
  <c r="BD75" i="2"/>
  <c r="BC75" i="2"/>
  <c r="BB75" i="2"/>
  <c r="BA75" i="2"/>
  <c r="AZ75" i="2"/>
  <c r="AY75" i="2"/>
  <c r="AX75" i="2"/>
  <c r="AW75" i="2"/>
  <c r="AV75" i="2"/>
  <c r="AU75" i="2"/>
  <c r="AT75" i="2"/>
  <c r="AS75" i="2"/>
  <c r="AR75" i="2"/>
  <c r="AQ75" i="2"/>
  <c r="AP75" i="2"/>
  <c r="AO75" i="2"/>
  <c r="AN75" i="2"/>
  <c r="AM75" i="2"/>
  <c r="AL75" i="2"/>
  <c r="BQ74" i="2"/>
  <c r="BP74" i="2"/>
  <c r="BO74" i="2"/>
  <c r="BN74" i="2"/>
  <c r="BM74" i="2"/>
  <c r="BL74" i="2"/>
  <c r="BK74" i="2"/>
  <c r="BJ74" i="2"/>
  <c r="BI74" i="2"/>
  <c r="BH74" i="2"/>
  <c r="BG74" i="2"/>
  <c r="BF74" i="2"/>
  <c r="BE74" i="2"/>
  <c r="BD74" i="2"/>
  <c r="BC74" i="2"/>
  <c r="BB74" i="2"/>
  <c r="BA74" i="2"/>
  <c r="AZ74" i="2"/>
  <c r="AY74" i="2"/>
  <c r="AX74" i="2"/>
  <c r="AW74" i="2"/>
  <c r="AV74" i="2"/>
  <c r="AU74" i="2"/>
  <c r="AT74" i="2"/>
  <c r="AS74" i="2"/>
  <c r="AR74" i="2"/>
  <c r="AQ74" i="2"/>
  <c r="AP74" i="2"/>
  <c r="AO74" i="2"/>
  <c r="AN74" i="2"/>
  <c r="AM74" i="2"/>
  <c r="AL74" i="2"/>
  <c r="BQ73" i="2"/>
  <c r="BP73" i="2"/>
  <c r="BO73" i="2"/>
  <c r="BN73" i="2"/>
  <c r="BM73" i="2"/>
  <c r="BL73" i="2"/>
  <c r="BK73" i="2"/>
  <c r="BJ73" i="2"/>
  <c r="BI73" i="2"/>
  <c r="BH73" i="2"/>
  <c r="BG73" i="2"/>
  <c r="BF73" i="2"/>
  <c r="BE73" i="2"/>
  <c r="BD73" i="2"/>
  <c r="BC73" i="2"/>
  <c r="BB73" i="2"/>
  <c r="BA73" i="2"/>
  <c r="AZ73" i="2"/>
  <c r="AY73" i="2"/>
  <c r="AX73" i="2"/>
  <c r="AW73" i="2"/>
  <c r="AV73" i="2"/>
  <c r="AU73" i="2"/>
  <c r="AT73" i="2"/>
  <c r="AS73" i="2"/>
  <c r="AR73" i="2"/>
  <c r="AQ73" i="2"/>
  <c r="AP73" i="2"/>
  <c r="AO73" i="2"/>
  <c r="AN73" i="2"/>
  <c r="AM73" i="2"/>
  <c r="AL73" i="2"/>
  <c r="BQ72" i="2"/>
  <c r="BP72" i="2"/>
  <c r="BO72" i="2"/>
  <c r="BN72" i="2"/>
  <c r="BM72" i="2"/>
  <c r="BL72" i="2"/>
  <c r="BK72" i="2"/>
  <c r="BJ72" i="2"/>
  <c r="BI72" i="2"/>
  <c r="BH72" i="2"/>
  <c r="BG72" i="2"/>
  <c r="BF72" i="2"/>
  <c r="BE72" i="2"/>
  <c r="BD72" i="2"/>
  <c r="BC72" i="2"/>
  <c r="BB72" i="2"/>
  <c r="BA72" i="2"/>
  <c r="AZ72" i="2"/>
  <c r="AY72" i="2"/>
  <c r="AX72" i="2"/>
  <c r="AW72" i="2"/>
  <c r="AV72" i="2"/>
  <c r="AU72" i="2"/>
  <c r="AT72" i="2"/>
  <c r="AS72" i="2"/>
  <c r="AR72" i="2"/>
  <c r="AQ72" i="2"/>
  <c r="AP72" i="2"/>
  <c r="AO72" i="2"/>
  <c r="AN72" i="2"/>
  <c r="AM72" i="2"/>
  <c r="AL72" i="2"/>
  <c r="BQ71" i="2"/>
  <c r="BP71" i="2"/>
  <c r="BO71" i="2"/>
  <c r="BN71" i="2"/>
  <c r="BM71" i="2"/>
  <c r="BL71" i="2"/>
  <c r="BK71" i="2"/>
  <c r="BJ71" i="2"/>
  <c r="BI71" i="2"/>
  <c r="BH71" i="2"/>
  <c r="BG71" i="2"/>
  <c r="BF71" i="2"/>
  <c r="BE71" i="2"/>
  <c r="BD71" i="2"/>
  <c r="BC71" i="2"/>
  <c r="BB71" i="2"/>
  <c r="BA71" i="2"/>
  <c r="AZ71" i="2"/>
  <c r="AY71" i="2"/>
  <c r="AX71" i="2"/>
  <c r="AW71" i="2"/>
  <c r="AV71" i="2"/>
  <c r="AU71" i="2"/>
  <c r="AT71" i="2"/>
  <c r="AS71" i="2"/>
  <c r="AR71" i="2"/>
  <c r="AQ71" i="2"/>
  <c r="AP71" i="2"/>
  <c r="AO71" i="2"/>
  <c r="AN71" i="2"/>
  <c r="AM71" i="2"/>
  <c r="AL71" i="2"/>
  <c r="BQ70" i="2"/>
  <c r="BP70" i="2"/>
  <c r="BO70" i="2"/>
  <c r="BN70" i="2"/>
  <c r="BM70" i="2"/>
  <c r="BL70" i="2"/>
  <c r="BK70" i="2"/>
  <c r="BJ70" i="2"/>
  <c r="BI70" i="2"/>
  <c r="BH70" i="2"/>
  <c r="BG70" i="2"/>
  <c r="BF70" i="2"/>
  <c r="BE70" i="2"/>
  <c r="BD70" i="2"/>
  <c r="BC70" i="2"/>
  <c r="BB70" i="2"/>
  <c r="BA70" i="2"/>
  <c r="AZ70" i="2"/>
  <c r="AY70" i="2"/>
  <c r="AX70" i="2"/>
  <c r="AW70" i="2"/>
  <c r="AV70" i="2"/>
  <c r="AU70" i="2"/>
  <c r="AT70" i="2"/>
  <c r="AS70" i="2"/>
  <c r="AR70" i="2"/>
  <c r="AQ70" i="2"/>
  <c r="AP70" i="2"/>
  <c r="AO70" i="2"/>
  <c r="AN70" i="2"/>
  <c r="AM70" i="2"/>
  <c r="AL70" i="2"/>
  <c r="BQ69" i="2"/>
  <c r="BP69" i="2"/>
  <c r="BO69" i="2"/>
  <c r="BN69" i="2"/>
  <c r="BM69" i="2"/>
  <c r="BL69" i="2"/>
  <c r="BK69" i="2"/>
  <c r="BJ69" i="2"/>
  <c r="BI69" i="2"/>
  <c r="BH69" i="2"/>
  <c r="BG69" i="2"/>
  <c r="BF69" i="2"/>
  <c r="BE69" i="2"/>
  <c r="BD69" i="2"/>
  <c r="BC69" i="2"/>
  <c r="BB69" i="2"/>
  <c r="BA69" i="2"/>
  <c r="AZ69" i="2"/>
  <c r="AY69" i="2"/>
  <c r="AX69" i="2"/>
  <c r="AW69" i="2"/>
  <c r="AV69" i="2"/>
  <c r="AU69" i="2"/>
  <c r="AT69" i="2"/>
  <c r="AS69" i="2"/>
  <c r="AR69" i="2"/>
  <c r="AQ69" i="2"/>
  <c r="AP69" i="2"/>
  <c r="AO69" i="2"/>
  <c r="AN69" i="2"/>
  <c r="AM69" i="2"/>
  <c r="AL69" i="2"/>
  <c r="BQ68" i="2"/>
  <c r="BP68" i="2"/>
  <c r="BO68" i="2"/>
  <c r="BN68" i="2"/>
  <c r="BM68" i="2"/>
  <c r="BL68" i="2"/>
  <c r="BK68" i="2"/>
  <c r="BJ68" i="2"/>
  <c r="BI68" i="2"/>
  <c r="BH68" i="2"/>
  <c r="BG68" i="2"/>
  <c r="BF68" i="2"/>
  <c r="BE68" i="2"/>
  <c r="BD68" i="2"/>
  <c r="BC68" i="2"/>
  <c r="BB68" i="2"/>
  <c r="BA68" i="2"/>
  <c r="AZ68" i="2"/>
  <c r="AY68" i="2"/>
  <c r="AX68" i="2"/>
  <c r="AW68" i="2"/>
  <c r="AV68" i="2"/>
  <c r="AU68" i="2"/>
  <c r="AT68" i="2"/>
  <c r="AS68" i="2"/>
  <c r="AR68" i="2"/>
  <c r="AQ68" i="2"/>
  <c r="AP68" i="2"/>
  <c r="AO68" i="2"/>
  <c r="AN68" i="2"/>
  <c r="AM68" i="2"/>
  <c r="AL68" i="2"/>
  <c r="BQ67" i="2"/>
  <c r="BP67" i="2"/>
  <c r="BO67" i="2"/>
  <c r="BN67" i="2"/>
  <c r="BM67" i="2"/>
  <c r="BL67" i="2"/>
  <c r="BK67" i="2"/>
  <c r="BJ67" i="2"/>
  <c r="BI67" i="2"/>
  <c r="BH67" i="2"/>
  <c r="BG67" i="2"/>
  <c r="BF67" i="2"/>
  <c r="BE67" i="2"/>
  <c r="BD67" i="2"/>
  <c r="BC67" i="2"/>
  <c r="BB67" i="2"/>
  <c r="BA67" i="2"/>
  <c r="AZ67" i="2"/>
  <c r="AY67" i="2"/>
  <c r="AX67" i="2"/>
  <c r="AW67" i="2"/>
  <c r="AV67" i="2"/>
  <c r="AU67" i="2"/>
  <c r="AT67" i="2"/>
  <c r="AS67" i="2"/>
  <c r="AR67" i="2"/>
  <c r="AQ67" i="2"/>
  <c r="AP67" i="2"/>
  <c r="AO67" i="2"/>
  <c r="AN67" i="2"/>
  <c r="AM67" i="2"/>
  <c r="AL67" i="2"/>
  <c r="BQ66" i="2"/>
  <c r="BP66" i="2"/>
  <c r="BO66" i="2"/>
  <c r="BN66" i="2"/>
  <c r="BM66" i="2"/>
  <c r="BL66" i="2"/>
  <c r="BK66" i="2"/>
  <c r="BJ66" i="2"/>
  <c r="BI66" i="2"/>
  <c r="BH66" i="2"/>
  <c r="BG66" i="2"/>
  <c r="BF66" i="2"/>
  <c r="BE66" i="2"/>
  <c r="BD66" i="2"/>
  <c r="BC66" i="2"/>
  <c r="BB66" i="2"/>
  <c r="BA66" i="2"/>
  <c r="AZ66" i="2"/>
  <c r="AY66" i="2"/>
  <c r="AX66" i="2"/>
  <c r="AW66" i="2"/>
  <c r="AV66" i="2"/>
  <c r="AU66" i="2"/>
  <c r="AT66" i="2"/>
  <c r="AS66" i="2"/>
  <c r="AR66" i="2"/>
  <c r="AQ66" i="2"/>
  <c r="AP66" i="2"/>
  <c r="AO66" i="2"/>
  <c r="AN66" i="2"/>
  <c r="AM66" i="2"/>
  <c r="AL66" i="2"/>
  <c r="BQ65" i="2"/>
  <c r="BP65" i="2"/>
  <c r="BO65" i="2"/>
  <c r="BN65" i="2"/>
  <c r="BM65" i="2"/>
  <c r="BL65" i="2"/>
  <c r="BK65" i="2"/>
  <c r="BJ65" i="2"/>
  <c r="BI65" i="2"/>
  <c r="BH65" i="2"/>
  <c r="BG65" i="2"/>
  <c r="BF65" i="2"/>
  <c r="BE65" i="2"/>
  <c r="BD65" i="2"/>
  <c r="BC65" i="2"/>
  <c r="BB65" i="2"/>
  <c r="BA65" i="2"/>
  <c r="AZ65" i="2"/>
  <c r="AY65" i="2"/>
  <c r="AX65" i="2"/>
  <c r="AW65" i="2"/>
  <c r="AV65" i="2"/>
  <c r="AU65" i="2"/>
  <c r="AT65" i="2"/>
  <c r="AS65" i="2"/>
  <c r="AR65" i="2"/>
  <c r="AQ65" i="2"/>
  <c r="AP65" i="2"/>
  <c r="AO65" i="2"/>
  <c r="AN65" i="2"/>
  <c r="AM65" i="2"/>
  <c r="AL65" i="2"/>
  <c r="BQ64" i="2"/>
  <c r="BP64" i="2"/>
  <c r="BO64" i="2"/>
  <c r="BN64" i="2"/>
  <c r="BM64" i="2"/>
  <c r="BL64" i="2"/>
  <c r="BK64" i="2"/>
  <c r="BJ64" i="2"/>
  <c r="BI64" i="2"/>
  <c r="BH64" i="2"/>
  <c r="BG64" i="2"/>
  <c r="BF64" i="2"/>
  <c r="BE64" i="2"/>
  <c r="BD64" i="2"/>
  <c r="BC64" i="2"/>
  <c r="BB64" i="2"/>
  <c r="BA64" i="2"/>
  <c r="AZ64" i="2"/>
  <c r="AY64" i="2"/>
  <c r="AX64" i="2"/>
  <c r="AW64" i="2"/>
  <c r="AV64" i="2"/>
  <c r="AU64" i="2"/>
  <c r="AT64" i="2"/>
  <c r="AS64" i="2"/>
  <c r="AR64" i="2"/>
  <c r="AQ64" i="2"/>
  <c r="AP64" i="2"/>
  <c r="AO64" i="2"/>
  <c r="AN64" i="2"/>
  <c r="AM64" i="2"/>
  <c r="AL64" i="2"/>
  <c r="BQ63" i="2"/>
  <c r="BP63" i="2"/>
  <c r="BO63" i="2"/>
  <c r="BN63" i="2"/>
  <c r="BM63" i="2"/>
  <c r="BL63" i="2"/>
  <c r="BK63" i="2"/>
  <c r="BJ63" i="2"/>
  <c r="BI63" i="2"/>
  <c r="BH63" i="2"/>
  <c r="BG63" i="2"/>
  <c r="BF63" i="2"/>
  <c r="BE63" i="2"/>
  <c r="BD63" i="2"/>
  <c r="BC63" i="2"/>
  <c r="BB63" i="2"/>
  <c r="BA63" i="2"/>
  <c r="AZ63" i="2"/>
  <c r="AY63" i="2"/>
  <c r="AX63" i="2"/>
  <c r="AW63" i="2"/>
  <c r="AV63" i="2"/>
  <c r="AU63" i="2"/>
  <c r="AT63" i="2"/>
  <c r="AS63" i="2"/>
  <c r="AR63" i="2"/>
  <c r="AQ63" i="2"/>
  <c r="AP63" i="2"/>
  <c r="AO63" i="2"/>
  <c r="AN63" i="2"/>
  <c r="AM63" i="2"/>
  <c r="AL63" i="2"/>
  <c r="BQ62" i="2"/>
  <c r="BP62" i="2"/>
  <c r="BO62" i="2"/>
  <c r="BN62" i="2"/>
  <c r="BM62" i="2"/>
  <c r="BL62" i="2"/>
  <c r="BK62" i="2"/>
  <c r="BJ62" i="2"/>
  <c r="BI62" i="2"/>
  <c r="BH62" i="2"/>
  <c r="BG62" i="2"/>
  <c r="BF62" i="2"/>
  <c r="BE62" i="2"/>
  <c r="BD62" i="2"/>
  <c r="BC62" i="2"/>
  <c r="BB62" i="2"/>
  <c r="BA62" i="2"/>
  <c r="AZ62" i="2"/>
  <c r="AY62" i="2"/>
  <c r="AX62" i="2"/>
  <c r="AW62" i="2"/>
  <c r="AV62" i="2"/>
  <c r="AU62" i="2"/>
  <c r="AT62" i="2"/>
  <c r="AS62" i="2"/>
  <c r="AR62" i="2"/>
  <c r="AQ62" i="2"/>
  <c r="AP62" i="2"/>
  <c r="AO62" i="2"/>
  <c r="AN62" i="2"/>
  <c r="AM62" i="2"/>
  <c r="AL62" i="2"/>
  <c r="BQ61" i="2"/>
  <c r="BP61" i="2"/>
  <c r="BO61" i="2"/>
  <c r="BN61" i="2"/>
  <c r="BM61" i="2"/>
  <c r="BL61" i="2"/>
  <c r="BK61" i="2"/>
  <c r="BJ61" i="2"/>
  <c r="BI61" i="2"/>
  <c r="BH61" i="2"/>
  <c r="BG61" i="2"/>
  <c r="BF61" i="2"/>
  <c r="BE61" i="2"/>
  <c r="BD61" i="2"/>
  <c r="BC61" i="2"/>
  <c r="BB61" i="2"/>
  <c r="BA61" i="2"/>
  <c r="AZ61" i="2"/>
  <c r="AY61" i="2"/>
  <c r="AX61" i="2"/>
  <c r="AW61" i="2"/>
  <c r="AV61" i="2"/>
  <c r="AU61" i="2"/>
  <c r="AT61" i="2"/>
  <c r="AS61" i="2"/>
  <c r="AR61" i="2"/>
  <c r="AQ61" i="2"/>
  <c r="AP61" i="2"/>
  <c r="AO61" i="2"/>
  <c r="AN61" i="2"/>
  <c r="AM61" i="2"/>
  <c r="AL61" i="2"/>
  <c r="BQ60" i="2"/>
  <c r="BP60" i="2"/>
  <c r="BO60" i="2"/>
  <c r="BN60" i="2"/>
  <c r="BM60" i="2"/>
  <c r="BL60" i="2"/>
  <c r="BK60" i="2"/>
  <c r="BJ60" i="2"/>
  <c r="BI60" i="2"/>
  <c r="BH60" i="2"/>
  <c r="BG60" i="2"/>
  <c r="BF60" i="2"/>
  <c r="BE60" i="2"/>
  <c r="BD60" i="2"/>
  <c r="BC60" i="2"/>
  <c r="BB60" i="2"/>
  <c r="BA60" i="2"/>
  <c r="AZ60" i="2"/>
  <c r="AY60" i="2"/>
  <c r="AX60" i="2"/>
  <c r="AW60" i="2"/>
  <c r="AV60" i="2"/>
  <c r="AU60" i="2"/>
  <c r="AT60" i="2"/>
  <c r="AS60" i="2"/>
  <c r="AR60" i="2"/>
  <c r="AQ60" i="2"/>
  <c r="AP60" i="2"/>
  <c r="AO60" i="2"/>
  <c r="AN60" i="2"/>
  <c r="AM60" i="2"/>
  <c r="AL60" i="2"/>
  <c r="BQ59" i="2"/>
  <c r="BP59" i="2"/>
  <c r="BO59" i="2"/>
  <c r="BN59" i="2"/>
  <c r="BM59" i="2"/>
  <c r="BL59" i="2"/>
  <c r="BK59" i="2"/>
  <c r="BJ59" i="2"/>
  <c r="BI59" i="2"/>
  <c r="BH59" i="2"/>
  <c r="BG59" i="2"/>
  <c r="BF59" i="2"/>
  <c r="BE59" i="2"/>
  <c r="BD59" i="2"/>
  <c r="BC59" i="2"/>
  <c r="BB59" i="2"/>
  <c r="BA59" i="2"/>
  <c r="AZ59" i="2"/>
  <c r="AY59" i="2"/>
  <c r="AX59" i="2"/>
  <c r="AW59" i="2"/>
  <c r="AV59" i="2"/>
  <c r="AU59" i="2"/>
  <c r="AT59" i="2"/>
  <c r="AS59" i="2"/>
  <c r="AR59" i="2"/>
  <c r="AQ59" i="2"/>
  <c r="AP59" i="2"/>
  <c r="AO59" i="2"/>
  <c r="AN59" i="2"/>
  <c r="AM59" i="2"/>
  <c r="AL59" i="2"/>
  <c r="BQ58" i="2"/>
  <c r="BP58" i="2"/>
  <c r="BO58" i="2"/>
  <c r="BN58" i="2"/>
  <c r="BM58" i="2"/>
  <c r="BL58" i="2"/>
  <c r="BK58" i="2"/>
  <c r="BJ58" i="2"/>
  <c r="BI58" i="2"/>
  <c r="BH58" i="2"/>
  <c r="BG58" i="2"/>
  <c r="BF58" i="2"/>
  <c r="BE58" i="2"/>
  <c r="BD58" i="2"/>
  <c r="BC58" i="2"/>
  <c r="BB58" i="2"/>
  <c r="BA58" i="2"/>
  <c r="AZ58" i="2"/>
  <c r="AY58" i="2"/>
  <c r="AX58" i="2"/>
  <c r="AW58" i="2"/>
  <c r="AV58" i="2"/>
  <c r="AU58" i="2"/>
  <c r="AT58" i="2"/>
  <c r="AS58" i="2"/>
  <c r="AR58" i="2"/>
  <c r="AQ58" i="2"/>
  <c r="AP58" i="2"/>
  <c r="AO58" i="2"/>
  <c r="AN58" i="2"/>
  <c r="AM58" i="2"/>
  <c r="AL58" i="2"/>
  <c r="BQ57" i="2"/>
  <c r="BP57" i="2"/>
  <c r="BO57" i="2"/>
  <c r="BN57" i="2"/>
  <c r="BM57" i="2"/>
  <c r="BL57" i="2"/>
  <c r="BK57" i="2"/>
  <c r="BJ57" i="2"/>
  <c r="BI57" i="2"/>
  <c r="BH57" i="2"/>
  <c r="BG57" i="2"/>
  <c r="BF57" i="2"/>
  <c r="BE57" i="2"/>
  <c r="BD57" i="2"/>
  <c r="BC57" i="2"/>
  <c r="BB57" i="2"/>
  <c r="BA57" i="2"/>
  <c r="AZ57" i="2"/>
  <c r="AY57" i="2"/>
  <c r="AX57" i="2"/>
  <c r="AW57" i="2"/>
  <c r="AV57" i="2"/>
  <c r="AU57" i="2"/>
  <c r="AT57" i="2"/>
  <c r="AS57" i="2"/>
  <c r="AR57" i="2"/>
  <c r="AQ57" i="2"/>
  <c r="AP57" i="2"/>
  <c r="AO57" i="2"/>
  <c r="AN57" i="2"/>
  <c r="AM57" i="2"/>
  <c r="AL57" i="2"/>
  <c r="BQ56" i="2"/>
  <c r="BP56" i="2"/>
  <c r="BO56" i="2"/>
  <c r="BN56" i="2"/>
  <c r="BM56" i="2"/>
  <c r="BL56" i="2"/>
  <c r="BK56" i="2"/>
  <c r="BJ56" i="2"/>
  <c r="BI56" i="2"/>
  <c r="BH56" i="2"/>
  <c r="BG56" i="2"/>
  <c r="BF56" i="2"/>
  <c r="BE56" i="2"/>
  <c r="BD56" i="2"/>
  <c r="BC56" i="2"/>
  <c r="BB56" i="2"/>
  <c r="BA56" i="2"/>
  <c r="AZ56" i="2"/>
  <c r="AY56" i="2"/>
  <c r="AX56" i="2"/>
  <c r="AW56" i="2"/>
  <c r="AV56" i="2"/>
  <c r="AU56" i="2"/>
  <c r="AT56" i="2"/>
  <c r="AS56" i="2"/>
  <c r="AR56" i="2"/>
  <c r="AQ56" i="2"/>
  <c r="AP56" i="2"/>
  <c r="AO56" i="2"/>
  <c r="AN56" i="2"/>
  <c r="AM56" i="2"/>
  <c r="AL56" i="2"/>
  <c r="BQ55" i="2"/>
  <c r="BP55" i="2"/>
  <c r="BO55" i="2"/>
  <c r="BN55" i="2"/>
  <c r="BM55" i="2"/>
  <c r="BL55" i="2"/>
  <c r="BK55" i="2"/>
  <c r="BJ55" i="2"/>
  <c r="BI55" i="2"/>
  <c r="BH55" i="2"/>
  <c r="BG55" i="2"/>
  <c r="BF55" i="2"/>
  <c r="BE55" i="2"/>
  <c r="BD55" i="2"/>
  <c r="BC55" i="2"/>
  <c r="BB55" i="2"/>
  <c r="BA55" i="2"/>
  <c r="AZ55" i="2"/>
  <c r="AY55" i="2"/>
  <c r="AX55" i="2"/>
  <c r="AW55" i="2"/>
  <c r="AV55" i="2"/>
  <c r="AU55" i="2"/>
  <c r="AT55" i="2"/>
  <c r="AS55" i="2"/>
  <c r="AR55" i="2"/>
  <c r="AQ55" i="2"/>
  <c r="AP55" i="2"/>
  <c r="AO55" i="2"/>
  <c r="AN55" i="2"/>
  <c r="AM55" i="2"/>
  <c r="AL55" i="2"/>
  <c r="BQ54" i="2"/>
  <c r="BP54" i="2"/>
  <c r="BO54" i="2"/>
  <c r="BN54" i="2"/>
  <c r="BM54" i="2"/>
  <c r="BL54" i="2"/>
  <c r="BK54" i="2"/>
  <c r="BJ54" i="2"/>
  <c r="BI54" i="2"/>
  <c r="BH54" i="2"/>
  <c r="BG54" i="2"/>
  <c r="BF54" i="2"/>
  <c r="BE54" i="2"/>
  <c r="BD54" i="2"/>
  <c r="BC54" i="2"/>
  <c r="BB54" i="2"/>
  <c r="BA54" i="2"/>
  <c r="AZ54" i="2"/>
  <c r="AY54" i="2"/>
  <c r="AX54" i="2"/>
  <c r="AW54" i="2"/>
  <c r="AV54" i="2"/>
  <c r="AU54" i="2"/>
  <c r="AT54" i="2"/>
  <c r="AS54" i="2"/>
  <c r="AR54" i="2"/>
  <c r="AQ54" i="2"/>
  <c r="AP54" i="2"/>
  <c r="AO54" i="2"/>
  <c r="AN54" i="2"/>
  <c r="AM54" i="2"/>
  <c r="AL54" i="2"/>
  <c r="BQ53" i="2"/>
  <c r="BP53" i="2"/>
  <c r="BO53" i="2"/>
  <c r="BN53" i="2"/>
  <c r="BM53" i="2"/>
  <c r="BL53" i="2"/>
  <c r="BK53" i="2"/>
  <c r="BJ53" i="2"/>
  <c r="BI53" i="2"/>
  <c r="BH53" i="2"/>
  <c r="BG53" i="2"/>
  <c r="BF53" i="2"/>
  <c r="BE53" i="2"/>
  <c r="BD53" i="2"/>
  <c r="BC53" i="2"/>
  <c r="BB53" i="2"/>
  <c r="BA53" i="2"/>
  <c r="AZ53" i="2"/>
  <c r="AY53" i="2"/>
  <c r="AX53" i="2"/>
  <c r="AW53" i="2"/>
  <c r="AV53" i="2"/>
  <c r="AU53" i="2"/>
  <c r="AT53" i="2"/>
  <c r="AS53" i="2"/>
  <c r="AR53" i="2"/>
  <c r="AQ53" i="2"/>
  <c r="AP53" i="2"/>
  <c r="AO53" i="2"/>
  <c r="AN53" i="2"/>
  <c r="AM53" i="2"/>
  <c r="AL53" i="2"/>
  <c r="BQ52" i="2"/>
  <c r="BP52" i="2"/>
  <c r="BO52" i="2"/>
  <c r="BN52" i="2"/>
  <c r="BM52" i="2"/>
  <c r="BL52" i="2"/>
  <c r="BK52" i="2"/>
  <c r="BJ52" i="2"/>
  <c r="BI52" i="2"/>
  <c r="BH52" i="2"/>
  <c r="BG52" i="2"/>
  <c r="BF52" i="2"/>
  <c r="BE52" i="2"/>
  <c r="BD52" i="2"/>
  <c r="BC52" i="2"/>
  <c r="BB52" i="2"/>
  <c r="BA52" i="2"/>
  <c r="AZ52" i="2"/>
  <c r="AY52" i="2"/>
  <c r="AX52" i="2"/>
  <c r="AW52" i="2"/>
  <c r="AV52" i="2"/>
  <c r="AU52" i="2"/>
  <c r="AT52" i="2"/>
  <c r="AS52" i="2"/>
  <c r="AR52" i="2"/>
  <c r="AQ52" i="2"/>
  <c r="AP52" i="2"/>
  <c r="AO52" i="2"/>
  <c r="AN52" i="2"/>
  <c r="AM52" i="2"/>
  <c r="AL52" i="2"/>
  <c r="BQ51" i="2"/>
  <c r="BP51" i="2"/>
  <c r="BO51" i="2"/>
  <c r="BN51" i="2"/>
  <c r="BM51" i="2"/>
  <c r="BL51" i="2"/>
  <c r="BK51" i="2"/>
  <c r="BJ51" i="2"/>
  <c r="BI51" i="2"/>
  <c r="BH51" i="2"/>
  <c r="BG51" i="2"/>
  <c r="BF51" i="2"/>
  <c r="BE51" i="2"/>
  <c r="BD51" i="2"/>
  <c r="BC51" i="2"/>
  <c r="BB51" i="2"/>
  <c r="BA51" i="2"/>
  <c r="AZ51" i="2"/>
  <c r="AY51" i="2"/>
  <c r="AX51" i="2"/>
  <c r="AW51" i="2"/>
  <c r="AV51" i="2"/>
  <c r="AU51" i="2"/>
  <c r="AT51" i="2"/>
  <c r="AS51" i="2"/>
  <c r="AR51" i="2"/>
  <c r="AQ51" i="2"/>
  <c r="AP51" i="2"/>
  <c r="AO51" i="2"/>
  <c r="AN51" i="2"/>
  <c r="AM51" i="2"/>
  <c r="AL51" i="2"/>
  <c r="BQ50" i="2"/>
  <c r="BP50" i="2"/>
  <c r="BO50" i="2"/>
  <c r="BN50" i="2"/>
  <c r="BM50" i="2"/>
  <c r="BL50" i="2"/>
  <c r="BK50" i="2"/>
  <c r="BJ50" i="2"/>
  <c r="BI50" i="2"/>
  <c r="BH50" i="2"/>
  <c r="BG50" i="2"/>
  <c r="BF50" i="2"/>
  <c r="BE50" i="2"/>
  <c r="BD50" i="2"/>
  <c r="BC50" i="2"/>
  <c r="BB50" i="2"/>
  <c r="BA50" i="2"/>
  <c r="AZ50" i="2"/>
  <c r="AY50" i="2"/>
  <c r="AX50" i="2"/>
  <c r="AW50" i="2"/>
  <c r="AV50" i="2"/>
  <c r="AU50" i="2"/>
  <c r="AT50" i="2"/>
  <c r="AS50" i="2"/>
  <c r="AR50" i="2"/>
  <c r="AQ50" i="2"/>
  <c r="AP50" i="2"/>
  <c r="AO50" i="2"/>
  <c r="AN50" i="2"/>
  <c r="AM50" i="2"/>
  <c r="AL50" i="2"/>
  <c r="BQ49" i="2"/>
  <c r="BP49" i="2"/>
  <c r="BO49" i="2"/>
  <c r="BN49" i="2"/>
  <c r="BM49" i="2"/>
  <c r="BL49" i="2"/>
  <c r="BK49" i="2"/>
  <c r="BJ49" i="2"/>
  <c r="BI49" i="2"/>
  <c r="BH49" i="2"/>
  <c r="BG49" i="2"/>
  <c r="BF49" i="2"/>
  <c r="BE49" i="2"/>
  <c r="BD49" i="2"/>
  <c r="BC49" i="2"/>
  <c r="BB49" i="2"/>
  <c r="BA49" i="2"/>
  <c r="AZ49" i="2"/>
  <c r="AY49" i="2"/>
  <c r="AX49" i="2"/>
  <c r="AW49" i="2"/>
  <c r="AV49" i="2"/>
  <c r="AU49" i="2"/>
  <c r="AT49" i="2"/>
  <c r="AS49" i="2"/>
  <c r="AR49" i="2"/>
  <c r="AQ49" i="2"/>
  <c r="AP49" i="2"/>
  <c r="AO49" i="2"/>
  <c r="AN49" i="2"/>
  <c r="AM49" i="2"/>
  <c r="AL49" i="2"/>
  <c r="BQ48" i="2"/>
  <c r="BP48" i="2"/>
  <c r="BO48" i="2"/>
  <c r="BN48" i="2"/>
  <c r="BM48" i="2"/>
  <c r="BL48" i="2"/>
  <c r="BK48" i="2"/>
  <c r="BJ48" i="2"/>
  <c r="BI48" i="2"/>
  <c r="BH48" i="2"/>
  <c r="BG48" i="2"/>
  <c r="BF48" i="2"/>
  <c r="BE48" i="2"/>
  <c r="BD48" i="2"/>
  <c r="BC48" i="2"/>
  <c r="BB48" i="2"/>
  <c r="BA48" i="2"/>
  <c r="AZ48" i="2"/>
  <c r="AY48" i="2"/>
  <c r="AX48" i="2"/>
  <c r="AW48" i="2"/>
  <c r="AV48" i="2"/>
  <c r="AU48" i="2"/>
  <c r="AT48" i="2"/>
  <c r="AS48" i="2"/>
  <c r="AR48" i="2"/>
  <c r="AQ48" i="2"/>
  <c r="AP48" i="2"/>
  <c r="AO48" i="2"/>
  <c r="AN48" i="2"/>
  <c r="AM48" i="2"/>
  <c r="AL48" i="2"/>
  <c r="BQ47" i="2"/>
  <c r="BP47" i="2"/>
  <c r="BO47" i="2"/>
  <c r="BN47" i="2"/>
  <c r="BM47" i="2"/>
  <c r="BL47" i="2"/>
  <c r="BK47" i="2"/>
  <c r="BJ47" i="2"/>
  <c r="BI47" i="2"/>
  <c r="BH47" i="2"/>
  <c r="BG47" i="2"/>
  <c r="BF47" i="2"/>
  <c r="BE47" i="2"/>
  <c r="BD47" i="2"/>
  <c r="BC47" i="2"/>
  <c r="BB47" i="2"/>
  <c r="BA47" i="2"/>
  <c r="AZ47" i="2"/>
  <c r="AY47" i="2"/>
  <c r="AX47" i="2"/>
  <c r="AW47" i="2"/>
  <c r="AV47" i="2"/>
  <c r="AU47" i="2"/>
  <c r="AT47" i="2"/>
  <c r="AS47" i="2"/>
  <c r="AR47" i="2"/>
  <c r="AQ47" i="2"/>
  <c r="AP47" i="2"/>
  <c r="AO47" i="2"/>
  <c r="AN47" i="2"/>
  <c r="AM47" i="2"/>
  <c r="AL47" i="2"/>
  <c r="BQ46" i="2"/>
  <c r="BP46" i="2"/>
  <c r="BO46" i="2"/>
  <c r="BN46" i="2"/>
  <c r="BM46" i="2"/>
  <c r="BL46" i="2"/>
  <c r="BK46" i="2"/>
  <c r="BJ46" i="2"/>
  <c r="BI46" i="2"/>
  <c r="BH46" i="2"/>
  <c r="BG46" i="2"/>
  <c r="BF46" i="2"/>
  <c r="BE46" i="2"/>
  <c r="BD46" i="2"/>
  <c r="BC46" i="2"/>
  <c r="BB46" i="2"/>
  <c r="BA46" i="2"/>
  <c r="AZ46" i="2"/>
  <c r="AY46" i="2"/>
  <c r="AX46" i="2"/>
  <c r="AW46" i="2"/>
  <c r="AV46" i="2"/>
  <c r="AU46" i="2"/>
  <c r="AT46" i="2"/>
  <c r="AS46" i="2"/>
  <c r="AR46" i="2"/>
  <c r="AQ46" i="2"/>
  <c r="AP46" i="2"/>
  <c r="AO46" i="2"/>
  <c r="AN46" i="2"/>
  <c r="AM46" i="2"/>
  <c r="AL46" i="2"/>
  <c r="BQ45" i="2"/>
  <c r="BP45" i="2"/>
  <c r="BO45" i="2"/>
  <c r="BN45" i="2"/>
  <c r="BM45" i="2"/>
  <c r="BL45" i="2"/>
  <c r="BK45" i="2"/>
  <c r="BJ45" i="2"/>
  <c r="BI45" i="2"/>
  <c r="BH45" i="2"/>
  <c r="BG45" i="2"/>
  <c r="BF45" i="2"/>
  <c r="BE45" i="2"/>
  <c r="BD45" i="2"/>
  <c r="BC45" i="2"/>
  <c r="BB45" i="2"/>
  <c r="BA45" i="2"/>
  <c r="AZ45" i="2"/>
  <c r="AY45" i="2"/>
  <c r="AX45" i="2"/>
  <c r="AW45" i="2"/>
  <c r="AV45" i="2"/>
  <c r="AU45" i="2"/>
  <c r="AT45" i="2"/>
  <c r="AS45" i="2"/>
  <c r="AR45" i="2"/>
  <c r="AQ45" i="2"/>
  <c r="AP45" i="2"/>
  <c r="AO45" i="2"/>
  <c r="AN45" i="2"/>
  <c r="AM45" i="2"/>
  <c r="AL45" i="2"/>
  <c r="BQ44" i="2"/>
  <c r="BP44" i="2"/>
  <c r="BO44" i="2"/>
  <c r="BN44" i="2"/>
  <c r="BM44" i="2"/>
  <c r="BL44" i="2"/>
  <c r="BK44" i="2"/>
  <c r="BJ44" i="2"/>
  <c r="BI44" i="2"/>
  <c r="BH44" i="2"/>
  <c r="BG44" i="2"/>
  <c r="BF44" i="2"/>
  <c r="BE44" i="2"/>
  <c r="BD44" i="2"/>
  <c r="BC44" i="2"/>
  <c r="BB44" i="2"/>
  <c r="BA44" i="2"/>
  <c r="AZ44" i="2"/>
  <c r="AY44" i="2"/>
  <c r="AX44" i="2"/>
  <c r="AW44" i="2"/>
  <c r="AV44" i="2"/>
  <c r="AU44" i="2"/>
  <c r="AT44" i="2"/>
  <c r="AS44" i="2"/>
  <c r="AR44" i="2"/>
  <c r="AQ44" i="2"/>
  <c r="AP44" i="2"/>
  <c r="AO44" i="2"/>
  <c r="AN44" i="2"/>
  <c r="AM44" i="2"/>
  <c r="AL44" i="2"/>
  <c r="BQ43" i="2"/>
  <c r="BP43" i="2"/>
  <c r="BO43" i="2"/>
  <c r="BN43" i="2"/>
  <c r="BM43" i="2"/>
  <c r="BL43" i="2"/>
  <c r="BK43" i="2"/>
  <c r="BJ43" i="2"/>
  <c r="BI43" i="2"/>
  <c r="BH43" i="2"/>
  <c r="BG43" i="2"/>
  <c r="BF43" i="2"/>
  <c r="BE43" i="2"/>
  <c r="BD43" i="2"/>
  <c r="BC43" i="2"/>
  <c r="BB43" i="2"/>
  <c r="BA43" i="2"/>
  <c r="AZ43" i="2"/>
  <c r="AY43" i="2"/>
  <c r="AX43" i="2"/>
  <c r="AW43" i="2"/>
  <c r="AV43" i="2"/>
  <c r="AU43" i="2"/>
  <c r="AT43" i="2"/>
  <c r="AS43" i="2"/>
  <c r="AR43" i="2"/>
  <c r="AQ43" i="2"/>
  <c r="AP43" i="2"/>
  <c r="AO43" i="2"/>
  <c r="AN43" i="2"/>
  <c r="AM43" i="2"/>
  <c r="AL43" i="2"/>
  <c r="BQ42" i="2"/>
  <c r="BP42" i="2"/>
  <c r="BO42" i="2"/>
  <c r="BN42" i="2"/>
  <c r="BM42" i="2"/>
  <c r="BL42" i="2"/>
  <c r="BK42" i="2"/>
  <c r="BJ42" i="2"/>
  <c r="BI42" i="2"/>
  <c r="BH42" i="2"/>
  <c r="BG42" i="2"/>
  <c r="BF42" i="2"/>
  <c r="BE42" i="2"/>
  <c r="BD42" i="2"/>
  <c r="BC42" i="2"/>
  <c r="BB42" i="2"/>
  <c r="BA42" i="2"/>
  <c r="AZ42" i="2"/>
  <c r="AY42" i="2"/>
  <c r="AX42" i="2"/>
  <c r="AW42" i="2"/>
  <c r="AV42" i="2"/>
  <c r="AU42" i="2"/>
  <c r="AT42" i="2"/>
  <c r="AS42" i="2"/>
  <c r="AR42" i="2"/>
  <c r="AQ42" i="2"/>
  <c r="AP42" i="2"/>
  <c r="AO42" i="2"/>
  <c r="AN42" i="2"/>
  <c r="AM42" i="2"/>
  <c r="AL42" i="2"/>
  <c r="BQ41" i="2"/>
  <c r="BP41" i="2"/>
  <c r="BO41" i="2"/>
  <c r="BN41" i="2"/>
  <c r="BM41" i="2"/>
  <c r="BL41" i="2"/>
  <c r="BK41" i="2"/>
  <c r="BJ41" i="2"/>
  <c r="BI41" i="2"/>
  <c r="BH41" i="2"/>
  <c r="BG41" i="2"/>
  <c r="BF41" i="2"/>
  <c r="BE41" i="2"/>
  <c r="BD41" i="2"/>
  <c r="BC41" i="2"/>
  <c r="BB41" i="2"/>
  <c r="BA41" i="2"/>
  <c r="AZ41" i="2"/>
  <c r="AY41" i="2"/>
  <c r="AX41" i="2"/>
  <c r="AW41" i="2"/>
  <c r="AV41" i="2"/>
  <c r="AU41" i="2"/>
  <c r="AT41" i="2"/>
  <c r="AS41" i="2"/>
  <c r="AR41" i="2"/>
  <c r="AQ41" i="2"/>
  <c r="AP41" i="2"/>
  <c r="AO41" i="2"/>
  <c r="AN41" i="2"/>
  <c r="AM41" i="2"/>
  <c r="AL41" i="2"/>
  <c r="BQ40" i="2"/>
  <c r="BP40" i="2"/>
  <c r="BO40" i="2"/>
  <c r="BN40" i="2"/>
  <c r="BM40" i="2"/>
  <c r="BL40" i="2"/>
  <c r="BK40" i="2"/>
  <c r="BJ40" i="2"/>
  <c r="BI40" i="2"/>
  <c r="BH40" i="2"/>
  <c r="BG40" i="2"/>
  <c r="BF40" i="2"/>
  <c r="BE40" i="2"/>
  <c r="BD40" i="2"/>
  <c r="BC40" i="2"/>
  <c r="BB40" i="2"/>
  <c r="BA40" i="2"/>
  <c r="AZ40" i="2"/>
  <c r="AY40" i="2"/>
  <c r="AX40" i="2"/>
  <c r="AW40" i="2"/>
  <c r="AV40" i="2"/>
  <c r="AU40" i="2"/>
  <c r="AT40" i="2"/>
  <c r="AS40" i="2"/>
  <c r="AR40" i="2"/>
  <c r="AQ40" i="2"/>
  <c r="AP40" i="2"/>
  <c r="AO40" i="2"/>
  <c r="AN40" i="2"/>
  <c r="AM40" i="2"/>
  <c r="AL40" i="2"/>
  <c r="BQ39" i="2"/>
  <c r="BP39" i="2"/>
  <c r="BO39" i="2"/>
  <c r="BN39" i="2"/>
  <c r="BM39" i="2"/>
  <c r="BL39" i="2"/>
  <c r="BK39" i="2"/>
  <c r="BJ39" i="2"/>
  <c r="BI39" i="2"/>
  <c r="BH39" i="2"/>
  <c r="BG39" i="2"/>
  <c r="BF39" i="2"/>
  <c r="BE39" i="2"/>
  <c r="BD39" i="2"/>
  <c r="BC39" i="2"/>
  <c r="BB39" i="2"/>
  <c r="BA39" i="2"/>
  <c r="AZ39" i="2"/>
  <c r="AY39" i="2"/>
  <c r="AX39" i="2"/>
  <c r="AW39" i="2"/>
  <c r="AV39" i="2"/>
  <c r="AU39" i="2"/>
  <c r="AT39" i="2"/>
  <c r="AS39" i="2"/>
  <c r="AR39" i="2"/>
  <c r="AQ39" i="2"/>
  <c r="AP39" i="2"/>
  <c r="AO39" i="2"/>
  <c r="AN39" i="2"/>
  <c r="AM39" i="2"/>
  <c r="AL39" i="2"/>
  <c r="BQ38" i="2"/>
  <c r="BP38" i="2"/>
  <c r="BO38" i="2"/>
  <c r="BN38" i="2"/>
  <c r="BM38" i="2"/>
  <c r="BL38" i="2"/>
  <c r="BK38" i="2"/>
  <c r="BJ38" i="2"/>
  <c r="BI38" i="2"/>
  <c r="BH38" i="2"/>
  <c r="BG38" i="2"/>
  <c r="BF38" i="2"/>
  <c r="BE38" i="2"/>
  <c r="BD38" i="2"/>
  <c r="BC38" i="2"/>
  <c r="BB38" i="2"/>
  <c r="BA38" i="2"/>
  <c r="AZ38" i="2"/>
  <c r="AY38" i="2"/>
  <c r="AX38" i="2"/>
  <c r="AW38" i="2"/>
  <c r="AV38" i="2"/>
  <c r="AU38" i="2"/>
  <c r="AT38" i="2"/>
  <c r="AS38" i="2"/>
  <c r="AR38" i="2"/>
  <c r="AQ38" i="2"/>
  <c r="AP38" i="2"/>
  <c r="AO38" i="2"/>
  <c r="AN38" i="2"/>
  <c r="AM38" i="2"/>
  <c r="AL38" i="2"/>
  <c r="BQ37" i="2"/>
  <c r="BP37" i="2"/>
  <c r="BO37" i="2"/>
  <c r="BN37" i="2"/>
  <c r="BM37" i="2"/>
  <c r="BL37" i="2"/>
  <c r="BK37" i="2"/>
  <c r="BJ37" i="2"/>
  <c r="BI37" i="2"/>
  <c r="BH37" i="2"/>
  <c r="BG37" i="2"/>
  <c r="BF37" i="2"/>
  <c r="BE37" i="2"/>
  <c r="BD37" i="2"/>
  <c r="BC37" i="2"/>
  <c r="BB37" i="2"/>
  <c r="BA37" i="2"/>
  <c r="AZ37" i="2"/>
  <c r="AY37" i="2"/>
  <c r="AX37" i="2"/>
  <c r="AW37" i="2"/>
  <c r="AV37" i="2"/>
  <c r="AU37" i="2"/>
  <c r="AT37" i="2"/>
  <c r="AS37" i="2"/>
  <c r="AR37" i="2"/>
  <c r="AQ37" i="2"/>
  <c r="AP37" i="2"/>
  <c r="AO37" i="2"/>
  <c r="AN37" i="2"/>
  <c r="AM37" i="2"/>
  <c r="AL37" i="2"/>
  <c r="BQ36" i="2"/>
  <c r="BP36" i="2"/>
  <c r="BO36" i="2"/>
  <c r="BN36" i="2"/>
  <c r="BM36" i="2"/>
  <c r="BL36" i="2"/>
  <c r="BK36" i="2"/>
  <c r="BJ36" i="2"/>
  <c r="BI36" i="2"/>
  <c r="BH36" i="2"/>
  <c r="BG36" i="2"/>
  <c r="BF36" i="2"/>
  <c r="BE36" i="2"/>
  <c r="BD36" i="2"/>
  <c r="BC36" i="2"/>
  <c r="BB36" i="2"/>
  <c r="BA36" i="2"/>
  <c r="AZ36" i="2"/>
  <c r="AY36" i="2"/>
  <c r="AX36" i="2"/>
  <c r="AW36" i="2"/>
  <c r="AV36" i="2"/>
  <c r="AU36" i="2"/>
  <c r="AT36" i="2"/>
  <c r="AS36" i="2"/>
  <c r="AR36" i="2"/>
  <c r="AQ36" i="2"/>
  <c r="AP36" i="2"/>
  <c r="AO36" i="2"/>
  <c r="AN36" i="2"/>
  <c r="AM36" i="2"/>
  <c r="AL36" i="2"/>
  <c r="BQ35" i="2"/>
  <c r="BP35" i="2"/>
  <c r="BO35" i="2"/>
  <c r="BN35" i="2"/>
  <c r="BM35" i="2"/>
  <c r="BL35" i="2"/>
  <c r="BK35" i="2"/>
  <c r="BJ35" i="2"/>
  <c r="BI35" i="2"/>
  <c r="BH35" i="2"/>
  <c r="BG35" i="2"/>
  <c r="BF35" i="2"/>
  <c r="BE35" i="2"/>
  <c r="BD35" i="2"/>
  <c r="BC35" i="2"/>
  <c r="BB35" i="2"/>
  <c r="BA35" i="2"/>
  <c r="AZ35" i="2"/>
  <c r="AY35" i="2"/>
  <c r="AX35" i="2"/>
  <c r="AW35" i="2"/>
  <c r="AV35" i="2"/>
  <c r="AU35" i="2"/>
  <c r="AT35" i="2"/>
  <c r="AS35" i="2"/>
  <c r="AR35" i="2"/>
  <c r="AQ35" i="2"/>
  <c r="AP35" i="2"/>
  <c r="AO35" i="2"/>
  <c r="AN35" i="2"/>
  <c r="AM35" i="2"/>
  <c r="AL35" i="2"/>
  <c r="BQ34" i="2"/>
  <c r="BP34" i="2"/>
  <c r="BO34" i="2"/>
  <c r="BN34" i="2"/>
  <c r="BM34" i="2"/>
  <c r="BL34" i="2"/>
  <c r="BK34" i="2"/>
  <c r="BJ34" i="2"/>
  <c r="BI34" i="2"/>
  <c r="BH34" i="2"/>
  <c r="BG34" i="2"/>
  <c r="BF34" i="2"/>
  <c r="BE34" i="2"/>
  <c r="BD34" i="2"/>
  <c r="BC34" i="2"/>
  <c r="BB34" i="2"/>
  <c r="BA34" i="2"/>
  <c r="AZ34" i="2"/>
  <c r="AY34" i="2"/>
  <c r="AX34" i="2"/>
  <c r="AW34" i="2"/>
  <c r="AV34" i="2"/>
  <c r="AU34" i="2"/>
  <c r="AT34" i="2"/>
  <c r="AS34" i="2"/>
  <c r="AR34" i="2"/>
  <c r="AQ34" i="2"/>
  <c r="AP34" i="2"/>
  <c r="AO34" i="2"/>
  <c r="AN34" i="2"/>
  <c r="AM34" i="2"/>
  <c r="AL34" i="2"/>
  <c r="BQ33" i="2"/>
  <c r="BP33" i="2"/>
  <c r="BO33" i="2"/>
  <c r="BN33" i="2"/>
  <c r="BM33" i="2"/>
  <c r="BL33" i="2"/>
  <c r="BK33" i="2"/>
  <c r="BJ33" i="2"/>
  <c r="BI33" i="2"/>
  <c r="BH33" i="2"/>
  <c r="BG33" i="2"/>
  <c r="BF33" i="2"/>
  <c r="BE33" i="2"/>
  <c r="BD33" i="2"/>
  <c r="BC33" i="2"/>
  <c r="BB33" i="2"/>
  <c r="BA33" i="2"/>
  <c r="AZ33" i="2"/>
  <c r="AY33" i="2"/>
  <c r="AX33" i="2"/>
  <c r="AW33" i="2"/>
  <c r="AV33" i="2"/>
  <c r="AU33" i="2"/>
  <c r="AT33" i="2"/>
  <c r="AS33" i="2"/>
  <c r="AR33" i="2"/>
  <c r="AQ33" i="2"/>
  <c r="AP33" i="2"/>
  <c r="AO33" i="2"/>
  <c r="AN33" i="2"/>
  <c r="AM33" i="2"/>
  <c r="AL33" i="2"/>
  <c r="BQ32" i="2"/>
  <c r="BP32" i="2"/>
  <c r="BO32" i="2"/>
  <c r="BN32" i="2"/>
  <c r="BM32" i="2"/>
  <c r="BL32" i="2"/>
  <c r="BK32" i="2"/>
  <c r="BJ32" i="2"/>
  <c r="BI32" i="2"/>
  <c r="BH32" i="2"/>
  <c r="BG32" i="2"/>
  <c r="BF32" i="2"/>
  <c r="BE32" i="2"/>
  <c r="BD32" i="2"/>
  <c r="BC32" i="2"/>
  <c r="BB32" i="2"/>
  <c r="BA32" i="2"/>
  <c r="AZ32" i="2"/>
  <c r="AY32" i="2"/>
  <c r="AX32" i="2"/>
  <c r="AW32" i="2"/>
  <c r="AV32" i="2"/>
  <c r="AU32" i="2"/>
  <c r="AT32" i="2"/>
  <c r="AS32" i="2"/>
  <c r="AR32" i="2"/>
  <c r="AQ32" i="2"/>
  <c r="AP32" i="2"/>
  <c r="AO32" i="2"/>
  <c r="AN32" i="2"/>
  <c r="AM32" i="2"/>
  <c r="AL32" i="2"/>
  <c r="BQ31" i="2"/>
  <c r="BP31" i="2"/>
  <c r="BO31" i="2"/>
  <c r="BN31" i="2"/>
  <c r="BM31" i="2"/>
  <c r="BL31" i="2"/>
  <c r="BK31" i="2"/>
  <c r="BJ31" i="2"/>
  <c r="BI31" i="2"/>
  <c r="BH31" i="2"/>
  <c r="BG31" i="2"/>
  <c r="BF31" i="2"/>
  <c r="BE31" i="2"/>
  <c r="BD31" i="2"/>
  <c r="BC31" i="2"/>
  <c r="BB31" i="2"/>
  <c r="BA31" i="2"/>
  <c r="AZ31" i="2"/>
  <c r="AY31" i="2"/>
  <c r="AX31" i="2"/>
  <c r="AW31" i="2"/>
  <c r="AV31" i="2"/>
  <c r="AU31" i="2"/>
  <c r="AT31" i="2"/>
  <c r="AS31" i="2"/>
  <c r="AR31" i="2"/>
  <c r="AQ31" i="2"/>
  <c r="AP31" i="2"/>
  <c r="AO31" i="2"/>
  <c r="AN31" i="2"/>
  <c r="AM31" i="2"/>
  <c r="AL31" i="2"/>
  <c r="BQ30" i="2"/>
  <c r="BP30" i="2"/>
  <c r="BO30" i="2"/>
  <c r="BN30" i="2"/>
  <c r="BM30" i="2"/>
  <c r="BL30" i="2"/>
  <c r="BK30" i="2"/>
  <c r="BJ30" i="2"/>
  <c r="BI30" i="2"/>
  <c r="BH30" i="2"/>
  <c r="BG30" i="2"/>
  <c r="BF30" i="2"/>
  <c r="BE30" i="2"/>
  <c r="BD30" i="2"/>
  <c r="BC30" i="2"/>
  <c r="BB30" i="2"/>
  <c r="BA30" i="2"/>
  <c r="AZ30" i="2"/>
  <c r="AY30" i="2"/>
  <c r="AX30" i="2"/>
  <c r="AW30" i="2"/>
  <c r="AV30" i="2"/>
  <c r="AU30" i="2"/>
  <c r="AT30" i="2"/>
  <c r="AS30" i="2"/>
  <c r="AR30" i="2"/>
  <c r="AQ30" i="2"/>
  <c r="AP30" i="2"/>
  <c r="AO30" i="2"/>
  <c r="AN30" i="2"/>
  <c r="AM30" i="2"/>
  <c r="AL30" i="2"/>
  <c r="BQ29" i="2"/>
  <c r="BP29" i="2"/>
  <c r="BO29" i="2"/>
  <c r="BN29" i="2"/>
  <c r="BM29" i="2"/>
  <c r="BL29" i="2"/>
  <c r="BK29" i="2"/>
  <c r="BJ29" i="2"/>
  <c r="BI29" i="2"/>
  <c r="BH29" i="2"/>
  <c r="BG29" i="2"/>
  <c r="BF29" i="2"/>
  <c r="BE29" i="2"/>
  <c r="BD29" i="2"/>
  <c r="BC29" i="2"/>
  <c r="BB29" i="2"/>
  <c r="BA29" i="2"/>
  <c r="AZ29" i="2"/>
  <c r="AY29" i="2"/>
  <c r="AX29" i="2"/>
  <c r="AW29" i="2"/>
  <c r="AV29" i="2"/>
  <c r="AU29" i="2"/>
  <c r="AT29" i="2"/>
  <c r="AS29" i="2"/>
  <c r="AR29" i="2"/>
  <c r="AQ29" i="2"/>
  <c r="AP29" i="2"/>
  <c r="AO29" i="2"/>
  <c r="AN29" i="2"/>
  <c r="AM29" i="2"/>
  <c r="AL29" i="2"/>
  <c r="BQ28" i="2"/>
  <c r="BP28" i="2"/>
  <c r="BO28" i="2"/>
  <c r="BN28" i="2"/>
  <c r="BM28" i="2"/>
  <c r="BL28" i="2"/>
  <c r="BK28" i="2"/>
  <c r="BJ28" i="2"/>
  <c r="BI28" i="2"/>
  <c r="BH28" i="2"/>
  <c r="BG28" i="2"/>
  <c r="BF28" i="2"/>
  <c r="BE28" i="2"/>
  <c r="BD28" i="2"/>
  <c r="BC28" i="2"/>
  <c r="BB28" i="2"/>
  <c r="BA28" i="2"/>
  <c r="AZ28" i="2"/>
  <c r="AY28" i="2"/>
  <c r="AX28" i="2"/>
  <c r="AW28" i="2"/>
  <c r="AV28" i="2"/>
  <c r="AU28" i="2"/>
  <c r="AT28" i="2"/>
  <c r="AS28" i="2"/>
  <c r="AR28" i="2"/>
  <c r="AQ28" i="2"/>
  <c r="AP28" i="2"/>
  <c r="AO28" i="2"/>
  <c r="AN28" i="2"/>
  <c r="AM28" i="2"/>
  <c r="AL28" i="2"/>
  <c r="BQ27" i="2"/>
  <c r="BP27" i="2"/>
  <c r="BO27" i="2"/>
  <c r="BN27" i="2"/>
  <c r="BM27" i="2"/>
  <c r="BL27" i="2"/>
  <c r="BK27" i="2"/>
  <c r="BJ27" i="2"/>
  <c r="BI27" i="2"/>
  <c r="BH27" i="2"/>
  <c r="BG27" i="2"/>
  <c r="BF27" i="2"/>
  <c r="BE27" i="2"/>
  <c r="BD27" i="2"/>
  <c r="BC27" i="2"/>
  <c r="BB27" i="2"/>
  <c r="BA27" i="2"/>
  <c r="AZ27" i="2"/>
  <c r="AY27" i="2"/>
  <c r="AX27" i="2"/>
  <c r="AW27" i="2"/>
  <c r="AV27" i="2"/>
  <c r="AU27" i="2"/>
  <c r="AT27" i="2"/>
  <c r="AS27" i="2"/>
  <c r="AR27" i="2"/>
  <c r="AQ27" i="2"/>
  <c r="AP27" i="2"/>
  <c r="AO27" i="2"/>
  <c r="AN27" i="2"/>
  <c r="AM27" i="2"/>
  <c r="AL27" i="2"/>
  <c r="BQ26" i="2"/>
  <c r="BP26" i="2"/>
  <c r="BO26" i="2"/>
  <c r="BN26" i="2"/>
  <c r="BM26" i="2"/>
  <c r="BL26" i="2"/>
  <c r="BK26" i="2"/>
  <c r="BJ26" i="2"/>
  <c r="BI26" i="2"/>
  <c r="BH26" i="2"/>
  <c r="BG26" i="2"/>
  <c r="BF26" i="2"/>
  <c r="BE26" i="2"/>
  <c r="BD26" i="2"/>
  <c r="BC26" i="2"/>
  <c r="BB26" i="2"/>
  <c r="BA26" i="2"/>
  <c r="AZ26" i="2"/>
  <c r="AY26" i="2"/>
  <c r="AX26" i="2"/>
  <c r="AW26" i="2"/>
  <c r="AV26" i="2"/>
  <c r="AU26" i="2"/>
  <c r="AT26" i="2"/>
  <c r="AS26" i="2"/>
  <c r="AR26" i="2"/>
  <c r="AQ26" i="2"/>
  <c r="AP26" i="2"/>
  <c r="AO26" i="2"/>
  <c r="AN26" i="2"/>
  <c r="AM26" i="2"/>
  <c r="AL26" i="2"/>
  <c r="BQ25" i="2"/>
  <c r="BP25" i="2"/>
  <c r="BO25" i="2"/>
  <c r="BN25" i="2"/>
  <c r="BM25" i="2"/>
  <c r="BL25" i="2"/>
  <c r="BK25" i="2"/>
  <c r="BJ25" i="2"/>
  <c r="BI25" i="2"/>
  <c r="BH25" i="2"/>
  <c r="BG25" i="2"/>
  <c r="BF25" i="2"/>
  <c r="BE25" i="2"/>
  <c r="BD25" i="2"/>
  <c r="BC25" i="2"/>
  <c r="BB25" i="2"/>
  <c r="BA25" i="2"/>
  <c r="AZ25" i="2"/>
  <c r="AY25" i="2"/>
  <c r="AX25" i="2"/>
  <c r="AW25" i="2"/>
  <c r="AV25" i="2"/>
  <c r="AU25" i="2"/>
  <c r="AT25" i="2"/>
  <c r="AS25" i="2"/>
  <c r="AR25" i="2"/>
  <c r="AQ25" i="2"/>
  <c r="AP25" i="2"/>
  <c r="AO25" i="2"/>
  <c r="AN25" i="2"/>
  <c r="AM25" i="2"/>
  <c r="AL25" i="2"/>
  <c r="BQ24" i="2"/>
  <c r="BP24" i="2"/>
  <c r="BO24" i="2"/>
  <c r="BN24" i="2"/>
  <c r="BM24" i="2"/>
  <c r="BL24" i="2"/>
  <c r="BK24" i="2"/>
  <c r="BJ24" i="2"/>
  <c r="BI24" i="2"/>
  <c r="BH24" i="2"/>
  <c r="BG24" i="2"/>
  <c r="BF24" i="2"/>
  <c r="BE24" i="2"/>
  <c r="BD24" i="2"/>
  <c r="BC24" i="2"/>
  <c r="BB24" i="2"/>
  <c r="BA24" i="2"/>
  <c r="AZ24" i="2"/>
  <c r="AY24" i="2"/>
  <c r="AX24" i="2"/>
  <c r="AW24" i="2"/>
  <c r="AV24" i="2"/>
  <c r="AU24" i="2"/>
  <c r="AT24" i="2"/>
  <c r="AS24" i="2"/>
  <c r="AR24" i="2"/>
  <c r="AQ24" i="2"/>
  <c r="AP24" i="2"/>
  <c r="AO24" i="2"/>
  <c r="AN24" i="2"/>
  <c r="AM24" i="2"/>
  <c r="AL24" i="2"/>
  <c r="BQ23" i="2"/>
  <c r="BP23" i="2"/>
  <c r="BO23" i="2"/>
  <c r="BN23" i="2"/>
  <c r="BM23" i="2"/>
  <c r="BL23" i="2"/>
  <c r="BK23" i="2"/>
  <c r="BJ23" i="2"/>
  <c r="BI23" i="2"/>
  <c r="BH23" i="2"/>
  <c r="BG23" i="2"/>
  <c r="BF23" i="2"/>
  <c r="BE23" i="2"/>
  <c r="BD23" i="2"/>
  <c r="BC23" i="2"/>
  <c r="BB23" i="2"/>
  <c r="BA23" i="2"/>
  <c r="AZ23" i="2"/>
  <c r="AY23" i="2"/>
  <c r="AX23" i="2"/>
  <c r="AW23" i="2"/>
  <c r="AV23" i="2"/>
  <c r="AU23" i="2"/>
  <c r="AT23" i="2"/>
  <c r="AS23" i="2"/>
  <c r="AR23" i="2"/>
  <c r="AQ23" i="2"/>
  <c r="AP23" i="2"/>
  <c r="AO23" i="2"/>
  <c r="AN23" i="2"/>
  <c r="AM23" i="2"/>
  <c r="AL23" i="2"/>
  <c r="BQ22" i="2"/>
  <c r="BP22" i="2"/>
  <c r="BO22" i="2"/>
  <c r="BN22" i="2"/>
  <c r="BM22" i="2"/>
  <c r="BL22" i="2"/>
  <c r="BK22" i="2"/>
  <c r="BJ22" i="2"/>
  <c r="BI22" i="2"/>
  <c r="BH22" i="2"/>
  <c r="BG22" i="2"/>
  <c r="BF22" i="2"/>
  <c r="BE22" i="2"/>
  <c r="BD22" i="2"/>
  <c r="BC22" i="2"/>
  <c r="BB22" i="2"/>
  <c r="BA22" i="2"/>
  <c r="AZ22" i="2"/>
  <c r="AY22" i="2"/>
  <c r="AX22" i="2"/>
  <c r="AW22" i="2"/>
  <c r="AV22" i="2"/>
  <c r="AU22" i="2"/>
  <c r="AT22" i="2"/>
  <c r="AS22" i="2"/>
  <c r="AR22" i="2"/>
  <c r="AQ22" i="2"/>
  <c r="AP22" i="2"/>
  <c r="AO22" i="2"/>
  <c r="AN22" i="2"/>
  <c r="AM22" i="2"/>
  <c r="AL22" i="2"/>
  <c r="BQ21" i="2"/>
  <c r="BP21" i="2"/>
  <c r="BO21" i="2"/>
  <c r="BN21" i="2"/>
  <c r="BM21" i="2"/>
  <c r="BL21" i="2"/>
  <c r="BK21" i="2"/>
  <c r="BJ21" i="2"/>
  <c r="BI21" i="2"/>
  <c r="BH21" i="2"/>
  <c r="BG21" i="2"/>
  <c r="BF21" i="2"/>
  <c r="BE21" i="2"/>
  <c r="BD21" i="2"/>
  <c r="BC21" i="2"/>
  <c r="BB21" i="2"/>
  <c r="BA21" i="2"/>
  <c r="AZ21" i="2"/>
  <c r="AY21" i="2"/>
  <c r="AX21" i="2"/>
  <c r="AW21" i="2"/>
  <c r="AV21" i="2"/>
  <c r="AU21" i="2"/>
  <c r="AT21" i="2"/>
  <c r="AS21" i="2"/>
  <c r="AR21" i="2"/>
  <c r="AQ21" i="2"/>
  <c r="AP21" i="2"/>
  <c r="AO21" i="2"/>
  <c r="AN21" i="2"/>
  <c r="AM21" i="2"/>
  <c r="AL21" i="2"/>
  <c r="BQ20" i="2"/>
  <c r="BP20" i="2"/>
  <c r="BO20" i="2"/>
  <c r="BN20" i="2"/>
  <c r="BM20" i="2"/>
  <c r="BL20" i="2"/>
  <c r="BK20" i="2"/>
  <c r="BJ20" i="2"/>
  <c r="BI20" i="2"/>
  <c r="BH20" i="2"/>
  <c r="BG20" i="2"/>
  <c r="BF20" i="2"/>
  <c r="BE20" i="2"/>
  <c r="BD20" i="2"/>
  <c r="BC20" i="2"/>
  <c r="BB20" i="2"/>
  <c r="BA20" i="2"/>
  <c r="AZ20" i="2"/>
  <c r="AY20" i="2"/>
  <c r="AX20" i="2"/>
  <c r="AW20" i="2"/>
  <c r="AV20" i="2"/>
  <c r="AU20" i="2"/>
  <c r="AT20" i="2"/>
  <c r="AS20" i="2"/>
  <c r="AR20" i="2"/>
  <c r="AQ20" i="2"/>
  <c r="AP20" i="2"/>
  <c r="AO20" i="2"/>
  <c r="AN20" i="2"/>
  <c r="AM20" i="2"/>
  <c r="AL20" i="2"/>
  <c r="BQ19" i="2"/>
  <c r="BP19" i="2"/>
  <c r="BO19" i="2"/>
  <c r="BN19" i="2"/>
  <c r="BM19" i="2"/>
  <c r="BL19" i="2"/>
  <c r="BK19" i="2"/>
  <c r="BJ19" i="2"/>
  <c r="BI19" i="2"/>
  <c r="BH19" i="2"/>
  <c r="BG19" i="2"/>
  <c r="BF19" i="2"/>
  <c r="BE19" i="2"/>
  <c r="BD19" i="2"/>
  <c r="BC19" i="2"/>
  <c r="BB19" i="2"/>
  <c r="BA19" i="2"/>
  <c r="AZ19" i="2"/>
  <c r="AY19" i="2"/>
  <c r="AI19" i="2" s="1"/>
  <c r="AJ19" i="2" s="1"/>
  <c r="AK19" i="2" s="1"/>
  <c r="AX19" i="2"/>
  <c r="AW19" i="2"/>
  <c r="AV19" i="2"/>
  <c r="AU19" i="2"/>
  <c r="AT19" i="2"/>
  <c r="AS19" i="2"/>
  <c r="AR19" i="2"/>
  <c r="AQ19" i="2"/>
  <c r="AP19" i="2"/>
  <c r="AO19" i="2"/>
  <c r="AN19" i="2"/>
  <c r="AM19" i="2"/>
  <c r="AL19" i="2"/>
  <c r="BQ18" i="2"/>
  <c r="BP18" i="2"/>
  <c r="BO18" i="2"/>
  <c r="BN18" i="2"/>
  <c r="BM18" i="2"/>
  <c r="BL18" i="2"/>
  <c r="BK18" i="2"/>
  <c r="BJ18" i="2"/>
  <c r="BI18" i="2"/>
  <c r="BH18" i="2"/>
  <c r="BG18" i="2"/>
  <c r="BF18" i="2"/>
  <c r="BE18" i="2"/>
  <c r="BD18" i="2"/>
  <c r="BC18" i="2"/>
  <c r="BB18" i="2"/>
  <c r="BA18" i="2"/>
  <c r="AZ18" i="2"/>
  <c r="AY18" i="2"/>
  <c r="AX18" i="2"/>
  <c r="AI18" i="2" s="1"/>
  <c r="AJ18" i="2" s="1"/>
  <c r="AK18" i="2" s="1"/>
  <c r="AW18" i="2"/>
  <c r="AV18" i="2"/>
  <c r="AU18" i="2"/>
  <c r="AT18" i="2"/>
  <c r="AS18" i="2"/>
  <c r="AR18" i="2"/>
  <c r="AQ18" i="2"/>
  <c r="AP18" i="2"/>
  <c r="AO18" i="2"/>
  <c r="AN18" i="2"/>
  <c r="AM18" i="2"/>
  <c r="AL18" i="2"/>
  <c r="BQ17" i="2"/>
  <c r="BP17" i="2"/>
  <c r="BO17" i="2"/>
  <c r="BN17" i="2"/>
  <c r="BM17" i="2"/>
  <c r="BL17" i="2"/>
  <c r="BK17" i="2"/>
  <c r="BJ17" i="2"/>
  <c r="BI17" i="2"/>
  <c r="BH17" i="2"/>
  <c r="BG17" i="2"/>
  <c r="BF17" i="2"/>
  <c r="BE17" i="2"/>
  <c r="BD17" i="2"/>
  <c r="BC17" i="2"/>
  <c r="BB17" i="2"/>
  <c r="BA17" i="2"/>
  <c r="AZ17" i="2"/>
  <c r="AY17" i="2"/>
  <c r="AX17" i="2"/>
  <c r="AW17" i="2"/>
  <c r="AV17" i="2"/>
  <c r="AU17" i="2"/>
  <c r="AT17" i="2"/>
  <c r="AS17" i="2"/>
  <c r="AR17" i="2"/>
  <c r="AQ17" i="2"/>
  <c r="AP17" i="2"/>
  <c r="AO17" i="2"/>
  <c r="AN17" i="2"/>
  <c r="AM17" i="2"/>
  <c r="AL17" i="2"/>
  <c r="BQ16" i="2"/>
  <c r="BP16" i="2"/>
  <c r="BO16" i="2"/>
  <c r="BN16" i="2"/>
  <c r="BM16" i="2"/>
  <c r="BL16" i="2"/>
  <c r="BK16" i="2"/>
  <c r="BJ16" i="2"/>
  <c r="BI16" i="2"/>
  <c r="BH16" i="2"/>
  <c r="BG16" i="2"/>
  <c r="BF16" i="2"/>
  <c r="BE16" i="2"/>
  <c r="BD16" i="2"/>
  <c r="BC16" i="2"/>
  <c r="BB16" i="2"/>
  <c r="BA16" i="2"/>
  <c r="AZ16" i="2"/>
  <c r="AY16" i="2"/>
  <c r="AX16" i="2"/>
  <c r="AI16" i="2" s="1"/>
  <c r="AJ16" i="2" s="1"/>
  <c r="AK16" i="2" s="1"/>
  <c r="AW16" i="2"/>
  <c r="AV16" i="2"/>
  <c r="AU16" i="2"/>
  <c r="AT16" i="2"/>
  <c r="AS16" i="2"/>
  <c r="AR16" i="2"/>
  <c r="AQ16" i="2"/>
  <c r="AP16" i="2"/>
  <c r="AO16" i="2"/>
  <c r="AN16" i="2"/>
  <c r="AM16" i="2"/>
  <c r="AL16" i="2"/>
  <c r="BQ15" i="2"/>
  <c r="BP15" i="2"/>
  <c r="BO15" i="2"/>
  <c r="BN15" i="2"/>
  <c r="BM15" i="2"/>
  <c r="BL15" i="2"/>
  <c r="BK15" i="2"/>
  <c r="BJ15" i="2"/>
  <c r="BI15" i="2"/>
  <c r="BH15" i="2"/>
  <c r="BG15" i="2"/>
  <c r="BF15" i="2"/>
  <c r="BE15" i="2"/>
  <c r="BD15" i="2"/>
  <c r="BC15" i="2"/>
  <c r="BB15" i="2"/>
  <c r="BA15" i="2"/>
  <c r="AZ15" i="2"/>
  <c r="AY15" i="2"/>
  <c r="AX15" i="2"/>
  <c r="AW15" i="2"/>
  <c r="AV15" i="2"/>
  <c r="AU15" i="2"/>
  <c r="AT15" i="2"/>
  <c r="AS15" i="2"/>
  <c r="AR15" i="2"/>
  <c r="AQ15" i="2"/>
  <c r="AP15" i="2"/>
  <c r="AO15" i="2"/>
  <c r="AN15" i="2"/>
  <c r="AM15" i="2"/>
  <c r="AL15" i="2"/>
  <c r="BQ14" i="2"/>
  <c r="BP14" i="2"/>
  <c r="BO14" i="2"/>
  <c r="BN14" i="2"/>
  <c r="BM14" i="2"/>
  <c r="BL14" i="2"/>
  <c r="BK14" i="2"/>
  <c r="BJ14" i="2"/>
  <c r="BI14" i="2"/>
  <c r="BH14" i="2"/>
  <c r="BG14" i="2"/>
  <c r="BF14" i="2"/>
  <c r="BE14" i="2"/>
  <c r="BD14" i="2"/>
  <c r="BC14" i="2"/>
  <c r="BB14" i="2"/>
  <c r="BA14" i="2"/>
  <c r="AZ14" i="2"/>
  <c r="AY14" i="2"/>
  <c r="AX14" i="2"/>
  <c r="AW14" i="2"/>
  <c r="AV14" i="2"/>
  <c r="AU14" i="2"/>
  <c r="AT14" i="2"/>
  <c r="AS14" i="2"/>
  <c r="AR14" i="2"/>
  <c r="AQ14" i="2"/>
  <c r="AP14" i="2"/>
  <c r="AO14" i="2"/>
  <c r="AN14" i="2"/>
  <c r="AM14" i="2"/>
  <c r="AL14" i="2"/>
  <c r="BQ13" i="2"/>
  <c r="BP13" i="2"/>
  <c r="BO13" i="2"/>
  <c r="BN13" i="2"/>
  <c r="BM13" i="2"/>
  <c r="BL13" i="2"/>
  <c r="BK13" i="2"/>
  <c r="BJ13" i="2"/>
  <c r="BI13" i="2"/>
  <c r="BH13" i="2"/>
  <c r="BG13" i="2"/>
  <c r="BF13" i="2"/>
  <c r="BE13" i="2"/>
  <c r="BD13" i="2"/>
  <c r="BC13" i="2"/>
  <c r="BB13" i="2"/>
  <c r="BA13" i="2"/>
  <c r="AZ13" i="2"/>
  <c r="AY13" i="2"/>
  <c r="AX13" i="2"/>
  <c r="AW13" i="2"/>
  <c r="AV13" i="2"/>
  <c r="AU13" i="2"/>
  <c r="AT13" i="2"/>
  <c r="AS13" i="2"/>
  <c r="AR13" i="2"/>
  <c r="AQ13" i="2"/>
  <c r="AP13" i="2"/>
  <c r="AO13" i="2"/>
  <c r="AN13" i="2"/>
  <c r="AM13" i="2"/>
  <c r="AL13" i="2"/>
  <c r="BQ12" i="2"/>
  <c r="BP12" i="2"/>
  <c r="BO12" i="2"/>
  <c r="BN12" i="2"/>
  <c r="BM12" i="2"/>
  <c r="BL12" i="2"/>
  <c r="BK12" i="2"/>
  <c r="BJ12" i="2"/>
  <c r="BI12" i="2"/>
  <c r="BH12" i="2"/>
  <c r="BG12" i="2"/>
  <c r="BF12" i="2"/>
  <c r="BE12" i="2"/>
  <c r="BD12" i="2"/>
  <c r="BC12" i="2"/>
  <c r="BB12" i="2"/>
  <c r="BA12" i="2"/>
  <c r="AZ12" i="2"/>
  <c r="AY12" i="2"/>
  <c r="AX12" i="2"/>
  <c r="AW12" i="2"/>
  <c r="AV12" i="2"/>
  <c r="AU12" i="2"/>
  <c r="AT12" i="2"/>
  <c r="AS12" i="2"/>
  <c r="AR12" i="2"/>
  <c r="AQ12" i="2"/>
  <c r="AP12" i="2"/>
  <c r="AO12" i="2"/>
  <c r="AN12" i="2"/>
  <c r="AM12" i="2"/>
  <c r="AL12" i="2"/>
  <c r="BQ11" i="2"/>
  <c r="BP11" i="2"/>
  <c r="BO11" i="2"/>
  <c r="BN11" i="2"/>
  <c r="BM11" i="2"/>
  <c r="BL11" i="2"/>
  <c r="BK11" i="2"/>
  <c r="BJ11" i="2"/>
  <c r="BI11" i="2"/>
  <c r="BH11" i="2"/>
  <c r="BG11" i="2"/>
  <c r="BF11" i="2"/>
  <c r="BE11" i="2"/>
  <c r="BD11" i="2"/>
  <c r="BC11" i="2"/>
  <c r="BB11" i="2"/>
  <c r="BA11" i="2"/>
  <c r="AZ11" i="2"/>
  <c r="AY11" i="2"/>
  <c r="AX11" i="2"/>
  <c r="AI11" i="2" s="1"/>
  <c r="AJ11" i="2" s="1"/>
  <c r="AK11" i="2" s="1"/>
  <c r="AW11" i="2"/>
  <c r="AV11" i="2"/>
  <c r="AU11" i="2"/>
  <c r="AT11" i="2"/>
  <c r="AS11" i="2"/>
  <c r="AR11" i="2"/>
  <c r="AQ11" i="2"/>
  <c r="AP11" i="2"/>
  <c r="AO11" i="2"/>
  <c r="AN11" i="2"/>
  <c r="AM11" i="2"/>
  <c r="AL11" i="2"/>
  <c r="BQ10" i="2"/>
  <c r="BP10" i="2"/>
  <c r="BO10" i="2"/>
  <c r="BN10" i="2"/>
  <c r="BM10" i="2"/>
  <c r="BL10" i="2"/>
  <c r="BK10" i="2"/>
  <c r="BJ10" i="2"/>
  <c r="BI10" i="2"/>
  <c r="BH10" i="2"/>
  <c r="BG10" i="2"/>
  <c r="BF10" i="2"/>
  <c r="BE10" i="2"/>
  <c r="BD10" i="2"/>
  <c r="BC10" i="2"/>
  <c r="BB10" i="2"/>
  <c r="BA10" i="2"/>
  <c r="AZ10" i="2"/>
  <c r="AY10" i="2"/>
  <c r="AX10" i="2"/>
  <c r="AI10" i="2" s="1"/>
  <c r="AJ10" i="2" s="1"/>
  <c r="AK10" i="2" s="1"/>
  <c r="AW10" i="2"/>
  <c r="AV10" i="2"/>
  <c r="AU10" i="2"/>
  <c r="AT10" i="2"/>
  <c r="AS10" i="2"/>
  <c r="AR10" i="2"/>
  <c r="AQ10" i="2"/>
  <c r="AP10" i="2"/>
  <c r="AO10" i="2"/>
  <c r="AN10" i="2"/>
  <c r="AM10" i="2"/>
  <c r="AL10" i="2"/>
  <c r="BQ9" i="2"/>
  <c r="BP9" i="2"/>
  <c r="BO9" i="2"/>
  <c r="BN9" i="2"/>
  <c r="BM9" i="2"/>
  <c r="BL9" i="2"/>
  <c r="BK9" i="2"/>
  <c r="BJ9" i="2"/>
  <c r="BI9" i="2"/>
  <c r="BH9" i="2"/>
  <c r="BG9" i="2"/>
  <c r="BF9" i="2"/>
  <c r="BE9" i="2"/>
  <c r="BD9" i="2"/>
  <c r="BC9" i="2"/>
  <c r="BB9" i="2"/>
  <c r="BA9" i="2"/>
  <c r="AZ9" i="2"/>
  <c r="AY9" i="2"/>
  <c r="AX9" i="2"/>
  <c r="AI9" i="2" s="1"/>
  <c r="AJ9" i="2" s="1"/>
  <c r="AK9" i="2" s="1"/>
  <c r="AW9" i="2"/>
  <c r="AV9" i="2"/>
  <c r="AU9" i="2"/>
  <c r="AT9" i="2"/>
  <c r="AS9" i="2"/>
  <c r="AR9" i="2"/>
  <c r="AQ9" i="2"/>
  <c r="AP9" i="2"/>
  <c r="AO9" i="2"/>
  <c r="AN9" i="2"/>
  <c r="AM9" i="2"/>
  <c r="AL9" i="2"/>
  <c r="BQ8" i="2"/>
  <c r="BP8" i="2"/>
  <c r="BO8" i="2"/>
  <c r="BN8" i="2"/>
  <c r="BM8" i="2"/>
  <c r="BL8" i="2"/>
  <c r="BK8" i="2"/>
  <c r="BJ8" i="2"/>
  <c r="BI8" i="2"/>
  <c r="BH8" i="2"/>
  <c r="BG8" i="2"/>
  <c r="BF8" i="2"/>
  <c r="BE8" i="2"/>
  <c r="BD8" i="2"/>
  <c r="BC8" i="2"/>
  <c r="BB8" i="2"/>
  <c r="BA8" i="2"/>
  <c r="AZ8" i="2"/>
  <c r="AI8" i="2" s="1"/>
  <c r="AJ8" i="2" s="1"/>
  <c r="AK8" i="2" s="1"/>
  <c r="AY8" i="2"/>
  <c r="AX8" i="2"/>
  <c r="AW8" i="2"/>
  <c r="AV8" i="2"/>
  <c r="AU8" i="2"/>
  <c r="AT8" i="2"/>
  <c r="AS8" i="2"/>
  <c r="AR8" i="2"/>
  <c r="AQ8" i="2"/>
  <c r="AP8" i="2"/>
  <c r="AO8" i="2"/>
  <c r="AN8" i="2"/>
  <c r="AM8" i="2"/>
  <c r="AL8" i="2"/>
  <c r="BQ7" i="2"/>
  <c r="BP7" i="2"/>
  <c r="BO7" i="2"/>
  <c r="BN7" i="2"/>
  <c r="BM7" i="2"/>
  <c r="BL7" i="2"/>
  <c r="BK7" i="2"/>
  <c r="BJ7" i="2"/>
  <c r="BI7" i="2"/>
  <c r="BH7" i="2"/>
  <c r="BG7" i="2"/>
  <c r="BF7" i="2"/>
  <c r="BE7" i="2"/>
  <c r="BD7" i="2"/>
  <c r="BC7" i="2"/>
  <c r="BB7" i="2"/>
  <c r="BA7" i="2"/>
  <c r="AZ7" i="2"/>
  <c r="AY7" i="2"/>
  <c r="AX7" i="2"/>
  <c r="AW7" i="2"/>
  <c r="AV7" i="2"/>
  <c r="AU7" i="2"/>
  <c r="AT7" i="2"/>
  <c r="AS7" i="2"/>
  <c r="AR7" i="2"/>
  <c r="AQ7" i="2"/>
  <c r="AP7" i="2"/>
  <c r="AO7" i="2"/>
  <c r="AN7" i="2"/>
  <c r="AM7" i="2"/>
  <c r="AL7" i="2"/>
  <c r="BQ6" i="2"/>
  <c r="BP6" i="2"/>
  <c r="BO6" i="2"/>
  <c r="BL6" i="2"/>
  <c r="BK6" i="2"/>
  <c r="BJ6" i="2"/>
  <c r="BI6" i="2"/>
  <c r="BH6" i="2"/>
  <c r="BG6" i="2"/>
  <c r="BF6" i="2"/>
  <c r="BE6" i="2"/>
  <c r="BD6" i="2"/>
  <c r="BC6" i="2"/>
  <c r="BB6" i="2"/>
  <c r="BA6" i="2"/>
  <c r="AZ6" i="2"/>
  <c r="AY6" i="2"/>
  <c r="AX6" i="2"/>
  <c r="AW6" i="2"/>
  <c r="AV6" i="2"/>
  <c r="AU6" i="2"/>
  <c r="AT6" i="2"/>
  <c r="AS6" i="2"/>
  <c r="AR6" i="2"/>
  <c r="AQ6" i="2"/>
  <c r="AP6" i="2"/>
  <c r="AO6" i="2"/>
  <c r="AN6" i="2"/>
  <c r="AM6" i="2"/>
  <c r="AL6" i="2"/>
  <c r="BQ5" i="2"/>
  <c r="BP5" i="2"/>
  <c r="BO5" i="2"/>
  <c r="BL5" i="2"/>
  <c r="BK5" i="2"/>
  <c r="BJ5" i="2"/>
  <c r="BI5" i="2"/>
  <c r="BH5" i="2"/>
  <c r="BG5" i="2"/>
  <c r="BF5" i="2"/>
  <c r="BE5" i="2"/>
  <c r="BD5" i="2"/>
  <c r="BC5" i="2"/>
  <c r="BB5" i="2"/>
  <c r="BA5" i="2"/>
  <c r="AZ5" i="2"/>
  <c r="AY5" i="2"/>
  <c r="AX5" i="2"/>
  <c r="AW5" i="2"/>
  <c r="AV5" i="2"/>
  <c r="AU5" i="2"/>
  <c r="AT5" i="2"/>
  <c r="AS5" i="2"/>
  <c r="AR5" i="2"/>
  <c r="AQ5" i="2"/>
  <c r="AP5" i="2"/>
  <c r="AO5" i="2"/>
  <c r="AN5" i="2"/>
  <c r="AM5" i="2"/>
  <c r="AL5" i="2"/>
  <c r="BQ4" i="2"/>
  <c r="BO4" i="2"/>
  <c r="BN4" i="2"/>
  <c r="BL4" i="2"/>
  <c r="BK4" i="2"/>
  <c r="BJ4" i="2"/>
  <c r="BI4" i="2"/>
  <c r="BH4" i="2"/>
  <c r="BG4" i="2"/>
  <c r="BF4" i="2"/>
  <c r="BE4" i="2"/>
  <c r="BD4" i="2"/>
  <c r="BC4" i="2"/>
  <c r="BB4" i="2"/>
  <c r="BA4" i="2"/>
  <c r="AZ4" i="2"/>
  <c r="AY4" i="2"/>
  <c r="AX4" i="2"/>
  <c r="AW4" i="2"/>
  <c r="AV4" i="2"/>
  <c r="AU4" i="2"/>
  <c r="AT4" i="2"/>
  <c r="AS4" i="2"/>
  <c r="AR4" i="2"/>
  <c r="AQ4" i="2"/>
  <c r="AP4" i="2"/>
  <c r="AO4" i="2"/>
  <c r="AN4" i="2"/>
  <c r="AM4" i="2"/>
  <c r="AL4" i="2"/>
  <c r="AG3" i="2"/>
  <c r="AF3" i="2"/>
  <c r="BP4" i="2" s="1"/>
  <c r="AE3" i="2"/>
  <c r="AD3" i="2"/>
  <c r="BN5" i="2" s="1"/>
  <c r="AC3" i="2"/>
  <c r="BM4" i="2" s="1"/>
  <c r="AB3" i="2"/>
  <c r="AA3" i="2"/>
  <c r="Z3" i="2"/>
  <c r="Y3" i="2"/>
  <c r="X3" i="2"/>
  <c r="W3" i="2"/>
  <c r="V3" i="2"/>
  <c r="U3" i="2"/>
  <c r="T3" i="2"/>
  <c r="S3" i="2"/>
  <c r="R3" i="2"/>
  <c r="Q3" i="2"/>
  <c r="P3" i="2"/>
  <c r="O3" i="2"/>
  <c r="N3" i="2"/>
  <c r="M3" i="2"/>
  <c r="L3" i="2"/>
  <c r="K3" i="2"/>
  <c r="J3" i="2"/>
  <c r="I3" i="2"/>
  <c r="H3" i="2"/>
  <c r="G3" i="2"/>
  <c r="F3" i="2"/>
  <c r="E3" i="2"/>
  <c r="D3" i="2"/>
  <c r="C3" i="2"/>
  <c r="B3" i="2"/>
  <c r="I37" i="7" l="1"/>
  <c r="I14" i="4"/>
  <c r="I10" i="4"/>
  <c r="I4" i="4"/>
  <c r="I12" i="4"/>
  <c r="AI12" i="2"/>
  <c r="AJ12" i="2" s="1"/>
  <c r="AK12" i="2" s="1"/>
  <c r="I22" i="8"/>
  <c r="AI13" i="2"/>
  <c r="AJ13" i="2" s="1"/>
  <c r="AK13" i="2" s="1"/>
  <c r="AI20" i="2"/>
  <c r="AJ20" i="2" s="1"/>
  <c r="AK20" i="2" s="1"/>
  <c r="AI7" i="2"/>
  <c r="AJ7" i="2" s="1"/>
  <c r="AK7" i="2" s="1"/>
  <c r="AI14" i="2"/>
  <c r="AJ14" i="2" s="1"/>
  <c r="AK14" i="2" s="1"/>
  <c r="I11" i="4"/>
  <c r="I13" i="4"/>
  <c r="I28" i="8"/>
  <c r="AI15" i="2"/>
  <c r="AJ15" i="2" s="1"/>
  <c r="AK15" i="2" s="1"/>
  <c r="AI17" i="2"/>
  <c r="AJ17" i="2" s="1"/>
  <c r="AK17" i="2" s="1"/>
  <c r="B2" i="11"/>
  <c r="I9" i="4"/>
  <c r="I45" i="7"/>
  <c r="I5" i="7"/>
  <c r="I7" i="7"/>
  <c r="I15" i="7"/>
  <c r="I22" i="7"/>
  <c r="I29" i="7"/>
  <c r="I10" i="6"/>
  <c r="I2" i="6"/>
  <c r="I5" i="6"/>
  <c r="I23" i="8"/>
  <c r="I24" i="8"/>
  <c r="I30" i="8"/>
  <c r="I36" i="8"/>
  <c r="I8" i="8"/>
  <c r="I21" i="8"/>
  <c r="I27" i="8"/>
  <c r="I33" i="8"/>
  <c r="I47" i="8"/>
  <c r="I55" i="8"/>
  <c r="I69" i="8"/>
  <c r="I81" i="8"/>
  <c r="I95" i="8"/>
  <c r="I101" i="8"/>
  <c r="I50" i="8"/>
  <c r="I48" i="8"/>
  <c r="I62" i="8"/>
  <c r="I70" i="8"/>
  <c r="I84" i="8"/>
  <c r="I96" i="8"/>
  <c r="I64" i="8"/>
  <c r="I78" i="8"/>
  <c r="I92" i="8"/>
  <c r="I98" i="8"/>
  <c r="I105" i="8"/>
  <c r="I6" i="8"/>
  <c r="I13" i="8"/>
  <c r="I25" i="8"/>
  <c r="I31" i="8"/>
  <c r="I37" i="8"/>
  <c r="I51" i="8"/>
  <c r="I65" i="8"/>
  <c r="I79" i="8"/>
  <c r="I93" i="8"/>
  <c r="I99" i="8"/>
  <c r="I106" i="8"/>
  <c r="I7" i="8"/>
  <c r="I20" i="8"/>
  <c r="I26" i="8"/>
  <c r="I32" i="8"/>
  <c r="I40" i="8"/>
  <c r="I54" i="8"/>
  <c r="I66" i="8"/>
  <c r="I80" i="8"/>
  <c r="I94" i="8"/>
  <c r="I100" i="8"/>
  <c r="I5" i="8"/>
  <c r="I11" i="8"/>
  <c r="I102" i="8"/>
  <c r="AI4" i="2"/>
  <c r="AJ4" i="2" s="1"/>
  <c r="AK4" i="2" s="1"/>
  <c r="B2" i="13"/>
  <c r="B2" i="14"/>
  <c r="BM6" i="2"/>
  <c r="AI6" i="2" s="1"/>
  <c r="AJ6" i="2" s="1"/>
  <c r="AK6" i="2" s="1"/>
  <c r="BM5" i="2"/>
  <c r="AI5" i="2" s="1"/>
  <c r="AJ5" i="2" s="1"/>
  <c r="AK5" i="2" s="1"/>
  <c r="BN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Callisto</author>
  </authors>
  <commentList>
    <comment ref="F52" authorId="0" shapeId="0" xr:uid="{7A413A30-3688-40E9-89D6-5A36655A9412}">
      <text>
        <r>
          <rPr>
            <b/>
            <sz val="9"/>
            <color indexed="81"/>
            <rFont val="Tahoma"/>
            <charset val="1"/>
          </rPr>
          <t>Callisto:</t>
        </r>
        <r>
          <rPr>
            <sz val="9"/>
            <color indexed="81"/>
            <rFont val="Tahoma"/>
            <charset val="1"/>
          </rPr>
          <t xml:space="preserve">
Check that commands are correct syntax to power only inner coil</t>
        </r>
      </text>
    </comment>
    <comment ref="F65" authorId="0" shapeId="0" xr:uid="{D5671F30-2F30-444D-A000-5B0E436184A9}">
      <text>
        <r>
          <rPr>
            <b/>
            <sz val="9"/>
            <color indexed="81"/>
            <rFont val="Tahoma"/>
            <charset val="1"/>
          </rPr>
          <t>Callisto:</t>
        </r>
        <r>
          <rPr>
            <sz val="9"/>
            <color indexed="81"/>
            <rFont val="Tahoma"/>
            <charset val="1"/>
          </rPr>
          <t xml:space="preserve">
Check that commands are correct syntax to power only outer coil</t>
        </r>
      </text>
    </comment>
  </commentList>
</comments>
</file>

<file path=xl/sharedStrings.xml><?xml version="1.0" encoding="utf-8"?>
<sst xmlns="http://schemas.openxmlformats.org/spreadsheetml/2006/main" count="952" uniqueCount="310">
  <si>
    <t>64 Bits</t>
  </si>
  <si>
    <t>Upper 32</t>
  </si>
  <si>
    <t>Lower 32</t>
  </si>
  <si>
    <t>Function</t>
  </si>
  <si>
    <t>Error</t>
  </si>
  <si>
    <t>Abort</t>
  </si>
  <si>
    <t>Parameters</t>
  </si>
  <si>
    <t>Bits</t>
  </si>
  <si>
    <t>Abort Number</t>
  </si>
  <si>
    <t>Valve Error</t>
  </si>
  <si>
    <t>Magnet Error</t>
  </si>
  <si>
    <t>Anode Error</t>
  </si>
  <si>
    <t>Keeper Error</t>
  </si>
  <si>
    <t>Unknown Error</t>
  </si>
  <si>
    <t>Error Function</t>
  </si>
  <si>
    <t>Error Value</t>
  </si>
  <si>
    <t>Error Value(h)</t>
  </si>
  <si>
    <t>Text</t>
  </si>
  <si>
    <t>Bit</t>
  </si>
  <si>
    <t>List</t>
  </si>
  <si>
    <t>Value</t>
  </si>
  <si>
    <t>x</t>
  </si>
  <si>
    <t>X</t>
  </si>
  <si>
    <t>Function Table</t>
  </si>
  <si>
    <t>Parameter</t>
  </si>
  <si>
    <t>Notes</t>
  </si>
  <si>
    <t>Upper 32 Bit(h)</t>
  </si>
  <si>
    <t>Lower 32 Bit(h)</t>
  </si>
  <si>
    <t>Latch Valve On</t>
  </si>
  <si>
    <t>Keeper Voltage</t>
  </si>
  <si>
    <t>Keeper Current</t>
  </si>
  <si>
    <t>Cathode LF Valve PSI</t>
  </si>
  <si>
    <t>Cathode HF Valve PSI</t>
  </si>
  <si>
    <t>Gas Delay</t>
  </si>
  <si>
    <t>Delay before checking if keeper is running</t>
  </si>
  <si>
    <t>Check if keeper is still running</t>
  </si>
  <si>
    <t>Turn down keeper current</t>
  </si>
  <si>
    <t>EOL</t>
  </si>
  <si>
    <t>Magnet Current</t>
  </si>
  <si>
    <t>Magnet Ratio</t>
  </si>
  <si>
    <t>Magnets On</t>
  </si>
  <si>
    <t>Magnet Delay</t>
  </si>
  <si>
    <t>Magnet Sync</t>
  </si>
  <si>
    <t>Set the current setpoint in the throttle table</t>
  </si>
  <si>
    <t>Cathode LF Setpoint</t>
  </si>
  <si>
    <t>Anode Voltage Setpoint</t>
  </si>
  <si>
    <t>Anode Current Setpoint</t>
  </si>
  <si>
    <t>Magnet Inner Current Setpoint</t>
  </si>
  <si>
    <t>Magnet Outer Ratio Setpoint</t>
  </si>
  <si>
    <t>Anode Flow Setpoint</t>
  </si>
  <si>
    <t>Anode Method Start</t>
  </si>
  <si>
    <t>Throttle Sequence 1</t>
  </si>
  <si>
    <t>Throttle Sequence 2</t>
  </si>
  <si>
    <t>Throttle Sequence 3</t>
  </si>
  <si>
    <t>Throttle Sequence 4</t>
  </si>
  <si>
    <t>Throttle Sequence 5</t>
  </si>
  <si>
    <t>Throttle Sequence 6</t>
  </si>
  <si>
    <t>Condition Sequence Magnets</t>
  </si>
  <si>
    <t>Sync Delay</t>
  </si>
  <si>
    <t>Condition Sequence Keeper 1</t>
  </si>
  <si>
    <t>Magnets Off</t>
  </si>
  <si>
    <t>Condition Sequence Keeper 2</t>
  </si>
  <si>
    <t>Turn up keeper current</t>
  </si>
  <si>
    <t>Condition Sequence Keeper 3</t>
  </si>
  <si>
    <t>Condition Sequence Keeper 4</t>
  </si>
  <si>
    <t>Condition Sequence Anode 1</t>
  </si>
  <si>
    <t>CATHODE</t>
  </si>
  <si>
    <t>ANODE</t>
  </si>
  <si>
    <t>VOLTAGE</t>
  </si>
  <si>
    <t>CURRENT</t>
  </si>
  <si>
    <t>INNER</t>
  </si>
  <si>
    <t>O/I</t>
  </si>
  <si>
    <t>THRUST</t>
  </si>
  <si>
    <t>START_MTHD</t>
  </si>
  <si>
    <t>TIMEOUT</t>
  </si>
  <si>
    <t>SETPOINT</t>
  </si>
  <si>
    <t>SubIndex</t>
  </si>
  <si>
    <t>Description</t>
  </si>
  <si>
    <t>Count</t>
  </si>
  <si>
    <t>Number of Functions</t>
  </si>
  <si>
    <t>bitmask</t>
  </si>
  <si>
    <t>Poll for true. Bitmask = 23:20 Function Table, 19:16 Function, 15:8 Timeout (seconds), 7:0 Poll time (milliseconds)</t>
  </si>
  <si>
    <t>setpoint</t>
  </si>
  <si>
    <t>Entries</t>
  </si>
  <si>
    <t>N/A</t>
  </si>
  <si>
    <t>Turn Keeper Off</t>
  </si>
  <si>
    <t>n retries</t>
  </si>
  <si>
    <t>milliseconds</t>
  </si>
  <si>
    <t>Monitor the keeper for the given milliseconds</t>
  </si>
  <si>
    <t>Turn Anode Off</t>
  </si>
  <si>
    <t>ratio</t>
  </si>
  <si>
    <t>Turn Magnets on</t>
  </si>
  <si>
    <t>Turn Magnets off</t>
  </si>
  <si>
    <t>Sync start the magnets</t>
  </si>
  <si>
    <t>psi</t>
  </si>
  <si>
    <t>sq_error_emcy_shutdown</t>
  </si>
  <si>
    <t>Power off MCUs</t>
  </si>
  <si>
    <t>sq_error_shutdown</t>
  </si>
  <si>
    <t>Turn off power &amp; flow (not to be confused with powering off MCU power)</t>
  </si>
  <si>
    <t>sq_error_anode_shutdown</t>
  </si>
  <si>
    <t>Anode off</t>
  </si>
  <si>
    <t>Turn off anode, magnets, and anode flow.  Set Keeper defaults and leave it running.</t>
  </si>
  <si>
    <t>POWER</t>
  </si>
  <si>
    <t>milliamps</t>
  </si>
  <si>
    <t>millivolts</t>
  </si>
  <si>
    <t>Checks to make sure the keeper is running, passes if Keeper is running, fails if not</t>
  </si>
  <si>
    <t>Turn the keeper on and wait for a spark.  Timeout = milliseconds to wait for Keeper to change states.  A timeout implies the keeper is not responding at all</t>
  </si>
  <si>
    <t>Checks to make sure the Anode is running, passes if Anode is running, fails if not</t>
  </si>
  <si>
    <t>Set Anode Voltage to current throttle setpoint in throttle table</t>
  </si>
  <si>
    <t>Set Anode Current to current throttle setpoint in throttle table</t>
  </si>
  <si>
    <t>Call the Anode Start (function 3) &lt; n retries&gt; times until it starts or fails.  Timeout parameter for start function is a default defined in the sequence module</t>
  </si>
  <si>
    <t>boolean</t>
  </si>
  <si>
    <t>Open/Close the latch valve</t>
  </si>
  <si>
    <t>LV_Open</t>
  </si>
  <si>
    <t xml:space="preserve">   </t>
  </si>
  <si>
    <t>Latch Valve Open</t>
  </si>
  <si>
    <t>LV_Close</t>
  </si>
  <si>
    <t>Latch Valve Close</t>
  </si>
  <si>
    <t>Cat_LF_Check</t>
  </si>
  <si>
    <t>Set Cathode low flow to 5.4 psi (Setpoint 1)</t>
  </si>
  <si>
    <t>Set Cathode low flow to 9.3 psi (Setpoint 7)</t>
  </si>
  <si>
    <t>Anode_Valve_Check</t>
  </si>
  <si>
    <t>Set Anode flow to 7.6 psi (Setpoint 1)</t>
  </si>
  <si>
    <t>Set Anode flow to 14.75 psi (Setpoint 7)</t>
  </si>
  <si>
    <t>Open High Flow Valve</t>
  </si>
  <si>
    <t>Delay - 30 min</t>
  </si>
  <si>
    <t>Inner_Coil_Test</t>
  </si>
  <si>
    <t>Delay - 1 min</t>
  </si>
  <si>
    <t>Outer_Coil_Test</t>
  </si>
  <si>
    <t>Keeper_Test</t>
  </si>
  <si>
    <t>Wait 5 second</t>
  </si>
  <si>
    <t>Anode_Test</t>
  </si>
  <si>
    <t>Set Anode Voltage to 200 V</t>
  </si>
  <si>
    <t>Set Anode Current to 10 mA</t>
  </si>
  <si>
    <t>Magnet Current Check</t>
  </si>
  <si>
    <t>Verifies Magnet Amperes are the right level IAW current setpoint</t>
  </si>
  <si>
    <t>Delay - 2 seconds</t>
  </si>
  <si>
    <t>Delay to let magnet current settle</t>
  </si>
  <si>
    <t>Keeper On.  Retry for 30 seconds</t>
  </si>
  <si>
    <t>Call the Keeper Start (function 3) until it starts or the timer expires.  Timeout parameter is in seconds</t>
  </si>
  <si>
    <t>Num</t>
  </si>
  <si>
    <t>seconds</t>
  </si>
  <si>
    <t>Keeper On</t>
  </si>
  <si>
    <t>Cat_LF_Check_Ambient</t>
  </si>
  <si>
    <t>Set Cat LF to 40 psi</t>
  </si>
  <si>
    <t>Anode_Valve_Check_Ambient</t>
  </si>
  <si>
    <t>Set Anode flow to 40 psi</t>
  </si>
  <si>
    <t>HF_Valve_Open</t>
  </si>
  <si>
    <t>Open_All_Valves</t>
  </si>
  <si>
    <t>Custom_BIT</t>
  </si>
  <si>
    <t>sq_error_mode_ready_mode_shtdn</t>
  </si>
  <si>
    <t>sq_error_mode_steady_state_shtdn</t>
  </si>
  <si>
    <t>sq_error_mode_throttling</t>
  </si>
  <si>
    <t>sq_error_mode_steady_state_rm</t>
  </si>
  <si>
    <t>sq_error_bit_shtdn</t>
  </si>
  <si>
    <t>sq_error_conditioning_shtdn</t>
  </si>
  <si>
    <t>sq_error_conditioning_rm</t>
  </si>
  <si>
    <t>Turn off Anode and Magnet. Reinit and go back Ready with keeper on.</t>
  </si>
  <si>
    <t>Turn off Anode and Magnet. Reinit and go back Ready with keeper on.   WHY????</t>
  </si>
  <si>
    <t>Time in ms</t>
  </si>
  <si>
    <t>Pause the current task context (sleep) for Delay milliseconds</t>
  </si>
  <si>
    <t>sq_util_delay</t>
  </si>
  <si>
    <t>Function Name</t>
  </si>
  <si>
    <t>Function Index</t>
  </si>
  <si>
    <t>sq_util_poll</t>
  </si>
  <si>
    <t>sq_util_set_setpoint</t>
  </si>
  <si>
    <t>sq_util_throttle</t>
  </si>
  <si>
    <t>sq_keeper_voltage_set</t>
  </si>
  <si>
    <t>sq_keeper_current_set</t>
  </si>
  <si>
    <t>sq_keeper_start</t>
  </si>
  <si>
    <t>sq_keeper_stop</t>
  </si>
  <si>
    <t>sq_keeper_isrunning</t>
  </si>
  <si>
    <t>sq_keeper_start_retry</t>
  </si>
  <si>
    <t>sq_keeper_monitor</t>
  </si>
  <si>
    <t>sq_anode_voltage_set</t>
  </si>
  <si>
    <t>sq_anode_current_set</t>
  </si>
  <si>
    <t>sq_anode_start</t>
  </si>
  <si>
    <t>sq_anode_stop</t>
  </si>
  <si>
    <t>sq_anode_isrunning</t>
  </si>
  <si>
    <t>sq_anode_start_retry</t>
  </si>
  <si>
    <t>sq_anode_voltage_setpoint</t>
  </si>
  <si>
    <t>sq_anode_current_setpoint</t>
  </si>
  <si>
    <t>sq_anode_method_start</t>
  </si>
  <si>
    <t>sq_magnet_inner_current_set</t>
  </si>
  <si>
    <t>sq_magnet_ratio_set</t>
  </si>
  <si>
    <t>sq_magnet_on</t>
  </si>
  <si>
    <t>sq_magnet_off</t>
  </si>
  <si>
    <t>sq_magnet_sync_start</t>
  </si>
  <si>
    <t>sq_magnet_inner_current_setpoint</t>
  </si>
  <si>
    <t>sq_magnet_ratio_setpoint</t>
  </si>
  <si>
    <t>sq_magnet_current_check</t>
  </si>
  <si>
    <t>sq_magnet_outer_current_set</t>
  </si>
  <si>
    <t>sq_valve_cathode_lf_set</t>
  </si>
  <si>
    <t>sq_valve_cathode_hf_set</t>
  </si>
  <si>
    <t>sq_valve_anode_flow_set</t>
  </si>
  <si>
    <t>sq_valve_latch_valve_set</t>
  </si>
  <si>
    <t>sq_valve_cathode_lf_setpoint</t>
  </si>
  <si>
    <t>sq_valve_anode_flow_setpoint</t>
  </si>
  <si>
    <t>Manually set the anode voltage. Voltage = voltage * 1000 (150.5V = 150500)</t>
  </si>
  <si>
    <t>Manually set the anode current. Current = Current * 1000 (1.5a = 1500)</t>
  </si>
  <si>
    <t>Manually set the Keep voltage in millivolts (150.5V = 150500mV)</t>
  </si>
  <si>
    <t>Manually set the Keeper current in milliamps (1.5a = 1500ma)</t>
  </si>
  <si>
    <t>Table Number</t>
  </si>
  <si>
    <t>index</t>
  </si>
  <si>
    <t>Select a new throttle setpoint by setting a new index into the throttle setpoint table. Max index range is 1-32 though actual number of setpoints varies by product type, gas type, etc.</t>
  </si>
  <si>
    <t>Manually set the Inner Current.  Current = Current  * 1000 (3.75a = 3750ma)</t>
  </si>
  <si>
    <t>Manually set the Magnet Ratio.  Magnet Ratio = Ratio * 1000 (0.595 = 5950)</t>
  </si>
  <si>
    <t>Set Inner Current to indexed setpoint in throttle table</t>
  </si>
  <si>
    <t>Set Magnet Ratio to indexed setpoint in throttle table</t>
  </si>
  <si>
    <t>Manually set the Outer Current.  Current = Current  * 1000 (3.75a = 3750ma)</t>
  </si>
  <si>
    <t>Set Cathode Low  Flow to indexed throttle setpoint</t>
  </si>
  <si>
    <t>Set Anode Flow to indexed throttle setpoint</t>
  </si>
  <si>
    <t>Manually set the Cathode Low Flow * 1000</t>
  </si>
  <si>
    <t>Manually set the Anode Flow * 1000</t>
  </si>
  <si>
    <t>duty cycle</t>
  </si>
  <si>
    <t>Manually set the Cathode High Flow Duty Cycle * 1000</t>
  </si>
  <si>
    <t>Halo 6 - Krypton - Copper</t>
  </si>
  <si>
    <t>Halo 6 - Zenon - Silver</t>
  </si>
  <si>
    <t>Halo 6 - Krypton - Silver</t>
  </si>
  <si>
    <t>BIT Table Index = 2</t>
  </si>
  <si>
    <t>BIT Table Index = 3</t>
  </si>
  <si>
    <t>BIT Table Index = 4</t>
  </si>
  <si>
    <t>BIT Table Index = 5</t>
  </si>
  <si>
    <t>BIT Table Index = 6</t>
  </si>
  <si>
    <t>BIT Table Index = 7</t>
  </si>
  <si>
    <t>BIT Table Index = 8</t>
  </si>
  <si>
    <t>BIT Table Index = 9</t>
  </si>
  <si>
    <t>BIT Table Index = 10</t>
  </si>
  <si>
    <t>BIT Table Index = 11</t>
  </si>
  <si>
    <t>BIT Table Index = 12</t>
  </si>
  <si>
    <t>BIT Table Index = 13</t>
  </si>
  <si>
    <t>Magnet Inner Current</t>
  </si>
  <si>
    <t>Magnet Outer Current</t>
  </si>
  <si>
    <t>Anode On. Make 5 attempts</t>
  </si>
  <si>
    <t>Set Keeper current limit</t>
  </si>
  <si>
    <t>Set Keeper SEPIC voltage</t>
  </si>
  <si>
    <t>A</t>
  </si>
  <si>
    <t>B</t>
  </si>
  <si>
    <t>D</t>
  </si>
  <si>
    <t>Table 0 - Utility functions common to various sequences</t>
  </si>
  <si>
    <t>Table 1 - Keeper specific functions</t>
  </si>
  <si>
    <t>Table 2 - Anode specific functions</t>
  </si>
  <si>
    <t>Table 3 - Magnet specific functions</t>
  </si>
  <si>
    <t>Table 4 - obsolete</t>
  </si>
  <si>
    <t>Table 5 - Valve specific functions</t>
  </si>
  <si>
    <t>Table FF - Error/abort functions</t>
  </si>
  <si>
    <t>Number assigned to a table of functions for each major area of functionality.</t>
  </si>
  <si>
    <t>Function Number</t>
  </si>
  <si>
    <t>Index into the function table used to select a function. The 0th index is simply a count of the number of functions in the table.</t>
  </si>
  <si>
    <t>Abort Code</t>
  </si>
  <si>
    <t>Sequences are a collection of process steps executed by the Thruster state machine. These process steps are determined both through theoretical design and empirical exploration. This spreadsheet serves as a link between the scientists and engineers developing the sequences and the engineers implementing the sequences in software. This is referred to as "Table Driven Design".
The following sequences are defined for the Halo 6 PPU:</t>
  </si>
  <si>
    <t>1) Ready Mode - a sequence that ignites the Keeper and moves the PPU state machine from Standby to Ready mode.</t>
  </si>
  <si>
    <t>2) Steady State - energizes the magnets and anode and throttles to the first setpoint, going from Ready mode to Steady state</t>
  </si>
  <si>
    <t>3) Throttle - throttles the thruster to a new setpoint</t>
  </si>
  <si>
    <t>4) Conditioning - sequences executed at the beginning of a mission to burn off atmospheric contaminants</t>
  </si>
  <si>
    <t>5) BIT (Built-In Test) - miscellaneous sequences defined to support testing and evaluation.</t>
  </si>
  <si>
    <t>Table FE - Abort Events mapping</t>
  </si>
  <si>
    <t>Map Index</t>
  </si>
  <si>
    <t>0x00000000</t>
  </si>
  <si>
    <t>0x0000001E</t>
  </si>
  <si>
    <t>0x0000001C</t>
  </si>
  <si>
    <t>0x0000001A</t>
  </si>
  <si>
    <t>Sequence Definition</t>
  </si>
  <si>
    <t>Sequence Step Definition</t>
  </si>
  <si>
    <t>Setpoint Definition</t>
  </si>
  <si>
    <t>Throttle Tables</t>
  </si>
  <si>
    <t>Sequences and function tables can be used in one of two ways for discrete or profiled throttling operation of the Halo thruster and PPU. 
Normal operation of the thruster uses profiled setpoints but for discrete operation, some of the parameters can be manually overridden. Sequences can be defined using functions that manually set parameters such as voltage and current. These settings are temporary.
Profiled operation makes use of established "setpoints" that are predetermined through experimentation and testing and saved in code. Setpoint tables reflect operating conditions for different variations of the Halo thruster such magnet wire material (silver, copper, etc.) or gas used such as xenon and krypton. There are multiple tables defined but only one is included in a build of the software. Each entry in the table reflects a throttle setpoint establishing a level of thrust needed for a mission.</t>
  </si>
  <si>
    <t>Functions stricken through are applicable only to the Halo 6 design. Halo 12 has just one magnet current to set and nothing to sync</t>
  </si>
  <si>
    <t>sq_anode_current_set and sq_anode_current_setpoint are struck through because anode current is set by adjusting the anode valve to an experimentally derived value.</t>
  </si>
  <si>
    <t>Fully open Cathode HF Valve</t>
  </si>
  <si>
    <t>Set the magnet current at 1.2A</t>
  </si>
  <si>
    <t>Turn on the magnet supply</t>
  </si>
  <si>
    <t>Set the Keeper voltage at 175V</t>
  </si>
  <si>
    <t>Set the Keeper current at 750mA</t>
  </si>
  <si>
    <t>The Halo 12 Ready Mode sequence executes the first half of the ignition sequence up to the point of igniting the Keeper. The Steady state sequence executes the second half and must be executed in code immediately after completing this sequence or we will waste gas. This is done to maintain some commonality with Halo 6 software architecture.</t>
  </si>
  <si>
    <t>sq_anode_method_ignite</t>
  </si>
  <si>
    <t>Halo 6 only - Start the Anode according the implemented method.  Currently a hard start: high flow on @setpoint, Anode Start, Anode Running, retry n times</t>
  </si>
  <si>
    <t>Manually turn the Anode on and wait for a spark.  Timeout = milliseconds to wait for Anode to change states.  A timeout implies the Anode is not responding at all. For Halo 12 set timeout to 0 to skip waiting for a spark.</t>
  </si>
  <si>
    <t>Turn off anode, magnet, and keeper. Reinit and go back to standby - calls sq_error_shutdown</t>
  </si>
  <si>
    <t>Set Cathode Low  Flow to 1.42psi (sccm)</t>
  </si>
  <si>
    <t>Set Anode Flow to 20.35psi (sccm)</t>
  </si>
  <si>
    <t>Set Anode Voltage to 300V</t>
  </si>
  <si>
    <t>sq_magnet_outer_current_setpoint</t>
  </si>
  <si>
    <t>Set outer current to indexed setpoint in throttle table</t>
  </si>
  <si>
    <t>Halo 12 - Xenon - Silver</t>
  </si>
  <si>
    <t>Other functions struck through are for Halo 6 only</t>
  </si>
  <si>
    <t>Functions stricken through are applicable only to the Halo 6 design.</t>
  </si>
  <si>
    <t>Open the latch valve</t>
  </si>
  <si>
    <t>Delay for gas to reach set psi levels</t>
  </si>
  <si>
    <t>Halo 12 only - ignite the anode. Magnet power supply is on but the keeper and anode power supplies must be off. Desired voltages and currents have already been set.</t>
  </si>
  <si>
    <t>Ignite the anode with retries</t>
  </si>
  <si>
    <t>sq_anode_monitor_stability</t>
  </si>
  <si>
    <t>Monitor anode stability</t>
  </si>
  <si>
    <t>Fully close Cathode HF Valve</t>
  </si>
  <si>
    <t>sq_magnet_outer_current_slew_setpoint</t>
  </si>
  <si>
    <t>Slew current to  indexed setpoint in throttle table</t>
  </si>
  <si>
    <t>Slew magnet current to setpoint</t>
  </si>
  <si>
    <t>sq_anode_voltage_slew_setpoint</t>
  </si>
  <si>
    <t>Slew anode voltage to setpoint</t>
  </si>
  <si>
    <t>Slew the anode voltage to the setpoint</t>
  </si>
  <si>
    <t>Throttle to setpoint (set in thruster command)</t>
  </si>
  <si>
    <t>sq_util_throttle_setpoint</t>
  </si>
  <si>
    <t>Throttle to a setpoint passed as a parameter.  This will queue a sequence, so be aware it will not run until the current sequence is finished (this should be the last step in the Steady State sequence)</t>
  </si>
  <si>
    <t>The function to run when the sequence step has an error.</t>
  </si>
  <si>
    <t>Index into the abort events array where a mask is mapped to one of the error functions. Only place this is used is in a single trace method in control_sequence.c</t>
  </si>
  <si>
    <t>Crossed through cells are for Halo 6 only.</t>
  </si>
  <si>
    <t>Monitor anode current stability by confirming actual current is in range of expected for three consecutive measurements. 
 Current = Current * 1000 (1.5a = 1500) - a value of 0 means check against the current setpoint value.</t>
  </si>
  <si>
    <t>Turn off the keeper supply</t>
  </si>
  <si>
    <t>sq_error_mode_throttling_cancel</t>
  </si>
  <si>
    <t>Throttle to a pre-defined setpoint. This will queue a sequence, so be aware it will not run until the current sequence is finished (this should be the last step in the Steady State sequence)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</si>
</sst>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amily val="2"/>
      <charset val="1"/>
    </font>
    <font>
      <sz val="11"/>
      <color rgb="FF9C0006"/>
      <name val="Calibri"/>
      <family val="2"/>
      <scheme val="minor"/>
    </font>
    <font>
      <sz val="9"/>
      <color indexed="81"/>
      <name val="Tahoma"/>
      <charset val="1"/>
    </font>
    <font>
      <b/>
      <sz val="9"/>
      <color indexed="81"/>
      <name val="Tahoma"/>
      <charset val="1"/>
    </font>
    <font>
      <sz val="10"/>
      <color rgb="FF000000"/>
      <name val="Calibri"/>
      <family val="2"/>
      <charset val="1"/>
    </font>
    <font>
      <strike/>
      <sz val="10"/>
      <color rgb="FF000000"/>
      <name val="Calibri"/>
      <family val="2"/>
      <charset val="1"/>
    </font>
    <font>
      <sz val="10"/>
      <color rgb="FF9C0006"/>
      <name val="Calibri"/>
      <family val="2"/>
      <scheme val="minor"/>
    </font>
    <font>
      <sz val="10"/>
      <color rgb="FF000000"/>
      <name val="Calibri"/>
      <family val="2"/>
    </font>
    <font>
      <b/>
      <sz val="12"/>
      <color rgb="FF000000"/>
      <name val="Calibri"/>
      <family val="2"/>
    </font>
    <font>
      <u/>
      <sz val="11"/>
      <color theme="10"/>
      <name val="Calibri"/>
      <family val="2"/>
      <charset val="1"/>
    </font>
    <font>
      <u/>
      <sz val="10"/>
      <color theme="10"/>
      <name val="Calibri"/>
      <family val="2"/>
      <charset val="1"/>
    </font>
    <font>
      <sz val="10"/>
      <name val="Calibri"/>
      <family val="2"/>
      <charset val="1"/>
    </font>
    <font>
      <sz val="11"/>
      <name val="Calibri"/>
      <family val="2"/>
      <charset val="1"/>
    </font>
    <font>
      <strike/>
      <sz val="10"/>
      <color rgb="FF000000"/>
      <name val="Calibri"/>
      <family val="2"/>
    </font>
  </fonts>
  <fills count="8">
    <fill>
      <patternFill patternType="none"/>
    </fill>
    <fill>
      <patternFill patternType="gray125"/>
    </fill>
    <fill>
      <patternFill patternType="solid">
        <fgColor rgb="FFE2F0D9"/>
        <bgColor rgb="FFDEEBF7"/>
      </patternFill>
    </fill>
    <fill>
      <patternFill patternType="solid">
        <fgColor rgb="FFDAE3F3"/>
        <bgColor rgb="FFDEEBF7"/>
      </patternFill>
    </fill>
    <fill>
      <patternFill patternType="solid">
        <fgColor rgb="FFFFF2CC"/>
        <bgColor rgb="FFE2F0D9"/>
      </patternFill>
    </fill>
    <fill>
      <patternFill patternType="solid">
        <fgColor rgb="FFDEEBF7"/>
        <bgColor rgb="FFDAE3F3"/>
      </patternFill>
    </fill>
    <fill>
      <patternFill patternType="solid">
        <fgColor rgb="FF808080"/>
        <bgColor rgb="FF70AD47"/>
      </patternFill>
    </fill>
    <fill>
      <patternFill patternType="solid">
        <fgColor rgb="FFFFC7CE"/>
      </patternFill>
    </fill>
  </fills>
  <borders count="12">
    <border>
      <left/>
      <right/>
      <top/>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s>
  <cellStyleXfs count="3">
    <xf numFmtId="0" fontId="0" fillId="0" borderId="0"/>
    <xf numFmtId="0" fontId="1" fillId="7" borderId="0" applyNumberFormat="0" applyBorder="0" applyAlignment="0" applyProtection="0"/>
    <xf numFmtId="0" fontId="9" fillId="0" borderId="0" applyNumberFormat="0" applyFill="0" applyBorder="0" applyAlignment="0" applyProtection="0"/>
  </cellStyleXfs>
  <cellXfs count="75">
    <xf numFmtId="0" fontId="0" fillId="0" borderId="0" xfId="0"/>
    <xf numFmtId="0" fontId="4" fillId="0" borderId="0" xfId="0" applyFont="1"/>
    <xf numFmtId="0" fontId="4" fillId="0" borderId="5" xfId="0" applyFont="1" applyBorder="1" applyAlignment="1">
      <alignment horizontal="right" textRotation="90"/>
    </xf>
    <xf numFmtId="0" fontId="4" fillId="0" borderId="6" xfId="0" applyFont="1" applyBorder="1" applyAlignment="1">
      <alignment horizontal="right" textRotation="90"/>
    </xf>
    <xf numFmtId="0" fontId="4" fillId="0" borderId="7" xfId="0" applyFont="1" applyBorder="1" applyAlignment="1">
      <alignment horizontal="right" textRotation="90"/>
    </xf>
    <xf numFmtId="0" fontId="4" fillId="0" borderId="8" xfId="0" applyFont="1" applyBorder="1" applyAlignment="1">
      <alignment horizontal="right" textRotation="90"/>
    </xf>
    <xf numFmtId="0" fontId="4" fillId="0" borderId="9" xfId="0" applyFont="1" applyBorder="1"/>
    <xf numFmtId="0" fontId="4" fillId="0" borderId="10" xfId="0" applyFont="1" applyBorder="1"/>
    <xf numFmtId="0" fontId="4" fillId="0" borderId="11" xfId="0" applyFont="1" applyBorder="1"/>
    <xf numFmtId="0" fontId="4" fillId="0" borderId="0" xfId="0" applyFont="1" applyAlignment="1">
      <alignment horizontal="right" textRotation="90"/>
    </xf>
    <xf numFmtId="0" fontId="4" fillId="0" borderId="5" xfId="0" applyFont="1" applyBorder="1"/>
    <xf numFmtId="0" fontId="4" fillId="5" borderId="5" xfId="0" applyFont="1" applyFill="1" applyBorder="1"/>
    <xf numFmtId="0" fontId="4" fillId="5" borderId="6" xfId="0" applyFont="1" applyFill="1" applyBorder="1"/>
    <xf numFmtId="0" fontId="4" fillId="6" borderId="5" xfId="0" applyFont="1" applyFill="1" applyBorder="1"/>
    <xf numFmtId="0" fontId="4" fillId="6" borderId="6" xfId="0" applyFont="1" applyFill="1" applyBorder="1"/>
    <xf numFmtId="0" fontId="4" fillId="6" borderId="7" xfId="0" applyFont="1" applyFill="1" applyBorder="1"/>
    <xf numFmtId="0" fontId="4" fillId="0" borderId="2" xfId="0" applyFont="1" applyBorder="1"/>
    <xf numFmtId="0" fontId="4" fillId="0" borderId="3" xfId="0" applyFont="1" applyBorder="1"/>
    <xf numFmtId="0" fontId="4" fillId="0" borderId="4" xfId="0" applyFont="1" applyBorder="1"/>
    <xf numFmtId="0" fontId="4" fillId="0" borderId="2" xfId="0" applyFont="1" applyBorder="1" applyAlignment="1">
      <alignment horizontal="center" vertical="center"/>
    </xf>
    <xf numFmtId="0" fontId="4" fillId="0" borderId="0" xfId="0" applyFont="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Alignment="1">
      <alignment horizontal="center" textRotation="90"/>
    </xf>
    <xf numFmtId="0" fontId="4" fillId="0" borderId="0" xfId="0" applyFont="1" applyAlignment="1">
      <alignment wrapText="1"/>
    </xf>
    <xf numFmtId="1" fontId="4" fillId="0" borderId="0" xfId="0" applyNumberFormat="1" applyFont="1"/>
    <xf numFmtId="2" fontId="4" fillId="0" borderId="0" xfId="0" applyNumberFormat="1" applyFont="1"/>
    <xf numFmtId="164" fontId="4" fillId="0" borderId="0" xfId="0" applyNumberFormat="1" applyFont="1"/>
    <xf numFmtId="0" fontId="4" fillId="0" borderId="0" xfId="0" applyFont="1" applyAlignment="1">
      <alignment vertical="top" wrapText="1"/>
    </xf>
    <xf numFmtId="0" fontId="5" fillId="0" borderId="0" xfId="0" applyFont="1" applyAlignment="1">
      <alignment vertical="top" wrapText="1"/>
    </xf>
    <xf numFmtId="0" fontId="6" fillId="7" borderId="0" xfId="1" applyFont="1" applyAlignment="1">
      <alignment vertical="top" wrapText="1"/>
    </xf>
    <xf numFmtId="0" fontId="7" fillId="0" borderId="0" xfId="0" applyFont="1" applyAlignment="1">
      <alignment vertical="top" wrapText="1"/>
    </xf>
    <xf numFmtId="0" fontId="4" fillId="0" borderId="0" xfId="0" applyFont="1" applyAlignment="1">
      <alignment vertical="top"/>
    </xf>
    <xf numFmtId="0" fontId="8" fillId="0" borderId="0" xfId="0" applyFont="1"/>
    <xf numFmtId="164" fontId="8" fillId="0" borderId="0" xfId="0" applyNumberFormat="1" applyFont="1"/>
    <xf numFmtId="0" fontId="4" fillId="0" borderId="0" xfId="0" applyFont="1" applyAlignment="1">
      <alignment horizontal="center" vertical="top" textRotation="90"/>
    </xf>
    <xf numFmtId="0" fontId="8" fillId="0" borderId="0" xfId="0" applyFont="1" applyAlignment="1">
      <alignment vertical="top"/>
    </xf>
    <xf numFmtId="0" fontId="4" fillId="0" borderId="0" xfId="0" applyFont="1" applyAlignment="1">
      <alignment horizontal="left" vertical="top" wrapText="1"/>
    </xf>
    <xf numFmtId="0" fontId="4" fillId="0" borderId="1" xfId="0" applyFont="1" applyBorder="1" applyAlignment="1">
      <alignment horizontal="left" vertical="top" wrapText="1"/>
    </xf>
    <xf numFmtId="0" fontId="8" fillId="0" borderId="0" xfId="0" applyFont="1" applyAlignment="1">
      <alignment horizontal="left" vertical="top" wrapText="1"/>
    </xf>
    <xf numFmtId="0" fontId="5" fillId="0" borderId="0" xfId="0" applyFont="1"/>
    <xf numFmtId="0" fontId="4"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left" vertical="top" textRotation="90" wrapText="1"/>
    </xf>
    <xf numFmtId="0" fontId="4" fillId="0" borderId="0" xfId="0" applyFont="1" applyAlignment="1">
      <alignment vertical="top" wrapText="1"/>
    </xf>
    <xf numFmtId="0" fontId="4" fillId="0" borderId="0" xfId="0" applyFont="1" applyAlignment="1">
      <alignment vertical="top" wrapText="1"/>
    </xf>
    <xf numFmtId="0" fontId="4" fillId="0" borderId="0" xfId="0" applyFont="1" applyAlignment="1">
      <alignment vertical="top" wrapText="1"/>
    </xf>
    <xf numFmtId="0" fontId="4" fillId="0" borderId="0" xfId="0" applyFont="1" applyAlignment="1">
      <alignment vertical="top" wrapText="1"/>
    </xf>
    <xf numFmtId="0" fontId="4"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right" vertical="top" wrapText="1"/>
    </xf>
    <xf numFmtId="0" fontId="13"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horizontal="left" vertical="top" wrapText="1"/>
    </xf>
    <xf numFmtId="0" fontId="0" fillId="0" borderId="0" xfId="0" applyAlignment="1">
      <alignment horizontal="left" vertical="top" wrapText="1"/>
    </xf>
    <xf numFmtId="0" fontId="10" fillId="0" borderId="0" xfId="2" applyFont="1" applyAlignment="1">
      <alignment horizontal="left" vertical="top" wrapText="1"/>
    </xf>
    <xf numFmtId="0" fontId="11" fillId="0" borderId="0" xfId="2" applyFont="1" applyAlignment="1">
      <alignment horizontal="left" vertical="top" wrapText="1"/>
    </xf>
    <xf numFmtId="0" fontId="12" fillId="0" borderId="0" xfId="0" applyFont="1" applyAlignment="1">
      <alignment horizontal="left" vertical="top" wrapText="1"/>
    </xf>
    <xf numFmtId="0" fontId="8" fillId="0" borderId="0" xfId="0" applyFont="1" applyAlignment="1">
      <alignment horizontal="left" vertical="top" wrapText="1"/>
    </xf>
    <xf numFmtId="0" fontId="10" fillId="0" borderId="0" xfId="2" applyFont="1" applyFill="1"/>
    <xf numFmtId="0" fontId="4" fillId="2"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0" borderId="0" xfId="0" applyFont="1" applyAlignment="1">
      <alignment horizontal="center"/>
    </xf>
    <xf numFmtId="0" fontId="4" fillId="0" borderId="0" xfId="0" applyFont="1" applyAlignment="1">
      <alignment horizontal="center" vertical="top"/>
    </xf>
    <xf numFmtId="0" fontId="8" fillId="0" borderId="0" xfId="0" applyFont="1" applyAlignment="1">
      <alignment horizontal="center" vertical="top"/>
    </xf>
    <xf numFmtId="0" fontId="4" fillId="0" borderId="0" xfId="0" applyFont="1" applyAlignment="1">
      <alignment vertical="top" wrapText="1"/>
    </xf>
    <xf numFmtId="0" fontId="0" fillId="0" borderId="0" xfId="0" applyAlignment="1">
      <alignment vertical="top" wrapText="1"/>
    </xf>
    <xf numFmtId="0" fontId="7" fillId="0" borderId="0" xfId="0" applyFont="1" applyAlignment="1">
      <alignment vertical="top" wrapText="1"/>
    </xf>
    <xf numFmtId="1" fontId="8" fillId="0" borderId="0" xfId="0" applyNumberFormat="1" applyFont="1" applyAlignment="1"/>
    <xf numFmtId="0" fontId="8" fillId="0" borderId="0" xfId="0" applyFont="1" applyAlignment="1"/>
  </cellXfs>
  <cellStyles count="3">
    <cellStyle name="Bad" xfId="1" builtinId="27"/>
    <cellStyle name="Hyperlink" xfId="2" builtinId="8"/>
    <cellStyle name="Normal" xfId="0" builtinId="0"/>
  </cellStyles>
  <dxfs count="394">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1" formatCode="0"/>
      <fill>
        <patternFill patternType="none">
          <fgColor indexed="64"/>
          <bgColor auto="1"/>
        </patternFill>
      </fill>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1" formatCode="0"/>
      <fill>
        <patternFill patternType="none">
          <fgColor indexed="64"/>
          <bgColor auto="1"/>
        </patternFill>
      </fill>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numFmt numFmtId="1" formatCode="0"/>
    </dxf>
    <dxf>
      <font>
        <strike val="0"/>
        <outline val="0"/>
        <shadow val="0"/>
        <u val="none"/>
        <vertAlign val="baseline"/>
        <sz val="10"/>
        <name val="Calibri"/>
        <family val="2"/>
        <charset val="1"/>
        <scheme val="none"/>
      </font>
      <numFmt numFmtId="1" formatCode="0"/>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1" formatCode="0"/>
    </dxf>
    <dxf>
      <font>
        <strike val="0"/>
        <outline val="0"/>
        <shadow val="0"/>
        <u val="none"/>
        <vertAlign val="baseline"/>
        <sz val="10"/>
        <name val="Calibri"/>
        <family val="2"/>
        <charset val="1"/>
        <scheme val="none"/>
      </font>
    </dxf>
    <dxf>
      <font>
        <b val="0"/>
        <i val="0"/>
        <strike val="0"/>
        <condense val="0"/>
        <extend val="0"/>
        <outline val="0"/>
        <shadow val="0"/>
        <u val="none"/>
        <vertAlign val="baseline"/>
        <sz val="10"/>
        <color rgb="FF00000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1" formatCode="0"/>
      <fill>
        <patternFill patternType="none">
          <fgColor indexed="64"/>
          <bgColor auto="1"/>
        </patternFill>
      </fill>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font>
      <alignment horizontal="general" vertical="top" textRotation="0" wrapText="1" indent="0" justifyLastLine="0" shrinkToFit="0" readingOrder="0"/>
    </dxf>
    <dxf>
      <font>
        <strike val="0"/>
        <outline val="0"/>
        <shadow val="0"/>
        <u val="none"/>
        <vertAlign val="baseline"/>
        <sz val="10"/>
        <name val="Calibri"/>
        <family val="2"/>
      </font>
      <alignment horizontal="general" vertical="top" textRotation="0" wrapText="1" indent="0" justifyLastLine="0" shrinkToFit="0" readingOrder="0"/>
    </dxf>
    <dxf>
      <font>
        <strike val="0"/>
        <outline val="0"/>
        <shadow val="0"/>
        <u val="none"/>
        <vertAlign val="baseline"/>
        <sz val="10"/>
        <name val="Calibri"/>
        <family val="2"/>
      </font>
      <alignment horizontal="general" vertical="top" textRotation="0" wrapText="1" indent="0" justifyLastLine="0" shrinkToFit="0" readingOrder="0"/>
    </dxf>
    <dxf>
      <font>
        <strike val="0"/>
        <outline val="0"/>
        <shadow val="0"/>
        <u val="none"/>
        <vertAlign val="baseline"/>
        <sz val="10"/>
        <name val="Calibri"/>
        <family val="2"/>
      </font>
      <alignment horizontal="general" vertical="top" textRotation="0" wrapText="1" indent="0" justifyLastLine="0" shrinkToFit="0" readingOrder="0"/>
    </dxf>
    <dxf>
      <font>
        <strike val="0"/>
        <outline val="0"/>
        <shadow val="0"/>
        <u val="none"/>
        <vertAlign val="baseline"/>
        <sz val="10"/>
        <name val="Calibri"/>
        <family val="2"/>
      </font>
      <alignment horizontal="general" vertical="top" textRotation="0" wrapText="1" indent="0" justifyLastLine="0" shrinkToFit="0" readingOrder="0"/>
    </dxf>
    <dxf>
      <font>
        <strike val="0"/>
        <outline val="0"/>
        <shadow val="0"/>
        <u val="none"/>
        <vertAlign val="baseline"/>
        <sz val="10"/>
        <name val="Calibri"/>
        <family val="2"/>
      </font>
      <alignment horizontal="general" vertical="top" textRotation="0" wrapText="1" indent="0" justifyLastLine="0" shrinkToFit="0" readingOrder="0"/>
    </dxf>
    <dxf>
      <font>
        <strike val="0"/>
        <outline val="0"/>
        <shadow val="0"/>
        <u val="none"/>
        <vertAlign val="baseline"/>
        <sz val="10"/>
        <name val="Calibri"/>
        <family val="2"/>
      </font>
      <alignment horizontal="general" vertical="top" textRotation="0" wrapText="1" indent="0" justifyLastLine="0" shrinkToFit="0" readingOrder="0"/>
    </dxf>
    <dxf>
      <font>
        <strike val="0"/>
        <outline val="0"/>
        <shadow val="0"/>
        <u val="none"/>
        <vertAlign val="baseline"/>
        <sz val="10"/>
        <name val="Calibri"/>
        <family val="2"/>
      </font>
      <alignment horizontal="general" vertical="top" textRotation="0" wrapText="1" indent="0" justifyLastLine="0" shrinkToFit="0" readingOrder="0"/>
    </dxf>
    <dxf>
      <font>
        <strike val="0"/>
        <outline val="0"/>
        <shadow val="0"/>
        <u val="none"/>
        <vertAlign val="baseline"/>
        <sz val="10"/>
        <name val="Calibri"/>
        <family val="2"/>
      </font>
      <alignment horizontal="general" vertical="top" textRotation="0" wrapText="1" indent="0" justifyLastLine="0" shrinkToFit="0" readingOrder="0"/>
    </dxf>
    <dxf>
      <font>
        <strike val="0"/>
        <outline val="0"/>
        <shadow val="0"/>
        <u val="none"/>
        <vertAlign val="baseline"/>
        <sz val="10"/>
        <name val="Calibri"/>
        <family val="2"/>
      </font>
      <alignment horizontal="general" vertical="top" textRotation="0" wrapText="1" indent="0" justifyLastLine="0" shrinkToFit="0" readingOrder="0"/>
    </dxf>
    <dxf>
      <font>
        <strike val="0"/>
        <outline val="0"/>
        <shadow val="0"/>
        <u val="none"/>
        <vertAlign val="baseline"/>
        <sz val="10"/>
        <name val="Calibri"/>
        <family val="2"/>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outline val="0"/>
        <shadow val="0"/>
        <u val="none"/>
        <vertAlign val="baseline"/>
        <sz val="10"/>
        <color rgb="FF000000"/>
        <name val="Calibri"/>
        <family val="2"/>
        <charset val="1"/>
        <scheme val="none"/>
      </font>
      <alignment horizontal="general" vertical="top" textRotation="0" wrapText="1" indent="0" justifyLastLine="0" shrinkToFit="0" readingOrder="0"/>
    </dxf>
    <dxf>
      <font>
        <outline val="0"/>
        <shadow val="0"/>
        <u val="none"/>
        <vertAlign val="baseline"/>
        <sz val="10"/>
        <color rgb="FF000000"/>
        <name val="Calibri"/>
        <family val="2"/>
        <charset val="1"/>
        <scheme val="none"/>
      </font>
      <alignment horizontal="general" vertical="top" textRotation="0" wrapText="1" indent="0" justifyLastLine="0" shrinkToFit="0" readingOrder="0"/>
    </dxf>
    <dxf>
      <font>
        <outline val="0"/>
        <shadow val="0"/>
        <u val="none"/>
        <vertAlign val="baseline"/>
        <sz val="10"/>
        <color rgb="FF000000"/>
        <name val="Calibri"/>
        <family val="2"/>
        <charset val="1"/>
        <scheme val="none"/>
      </font>
      <alignment horizontal="general" vertical="top" textRotation="0" wrapText="1" indent="0" justifyLastLine="0" shrinkToFit="0" readingOrder="0"/>
    </dxf>
    <dxf>
      <font>
        <outline val="0"/>
        <shadow val="0"/>
        <u val="none"/>
        <vertAlign val="baseline"/>
        <sz val="10"/>
        <color rgb="FF000000"/>
        <name val="Calibri"/>
        <family val="2"/>
        <charset val="1"/>
        <scheme val="none"/>
      </font>
      <alignment horizontal="general" vertical="top" textRotation="0" wrapText="1" indent="0" justifyLastLine="0" shrinkToFit="0" readingOrder="0"/>
    </dxf>
    <dxf>
      <font>
        <outline val="0"/>
        <shadow val="0"/>
        <u val="none"/>
        <vertAlign val="baseline"/>
        <sz val="10"/>
        <color rgb="FF000000"/>
        <name val="Calibri"/>
        <family val="2"/>
        <charset val="1"/>
        <scheme val="none"/>
      </font>
      <alignment horizontal="general" vertical="top" textRotation="0" wrapText="1" indent="0" justifyLastLine="0" shrinkToFit="0" readingOrder="0"/>
    </dxf>
    <dxf>
      <font>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alignment horizontal="left" vertical="top" wrapText="1" indent="0" justifyLastLine="0" shrinkToFit="0" readingOrder="0"/>
    </dxf>
    <dxf>
      <font>
        <strike val="0"/>
        <outline val="0"/>
        <shadow val="0"/>
        <u val="none"/>
        <vertAlign val="baseline"/>
        <sz val="10"/>
        <color rgb="FF000000"/>
        <name val="Calibri"/>
        <family val="2"/>
        <charset val="1"/>
        <scheme val="none"/>
      </font>
      <alignment horizontal="left" vertical="top" wrapText="1" indent="0" justifyLastLine="0" shrinkToFit="0" readingOrder="0"/>
    </dxf>
    <dxf>
      <font>
        <strike val="0"/>
        <outline val="0"/>
        <shadow val="0"/>
        <u val="none"/>
        <vertAlign val="baseline"/>
        <sz val="10"/>
        <color rgb="FF000000"/>
        <name val="Calibri"/>
        <family val="2"/>
        <charset val="1"/>
        <scheme val="none"/>
      </font>
      <alignment horizontal="left" vertical="top" wrapText="1" indent="0" justifyLastLine="0" shrinkToFit="0" readingOrder="0"/>
    </dxf>
    <dxf>
      <font>
        <strike val="0"/>
        <outline val="0"/>
        <shadow val="0"/>
        <u val="none"/>
        <vertAlign val="baseline"/>
        <sz val="10"/>
        <color rgb="FF000000"/>
        <name val="Calibri"/>
        <family val="2"/>
        <charset val="1"/>
        <scheme val="none"/>
      </font>
      <alignment horizontal="left" vertical="top" wrapText="1" indent="0" justifyLastLine="0" shrinkToFit="0" readingOrder="0"/>
    </dxf>
    <dxf>
      <font>
        <strike val="0"/>
        <outline val="0"/>
        <shadow val="0"/>
        <u val="none"/>
        <vertAlign val="baseline"/>
        <sz val="10"/>
        <color rgb="FF000000"/>
        <name val="Calibri"/>
        <family val="2"/>
        <charset val="1"/>
        <scheme val="none"/>
      </font>
      <alignment horizontal="left" vertical="top" wrapText="1" indent="0" justifyLastLine="0" shrinkToFit="0" readingOrder="0"/>
    </dxf>
    <dxf>
      <font>
        <strike val="0"/>
        <outline val="0"/>
        <shadow val="0"/>
        <u val="none"/>
        <vertAlign val="baseline"/>
        <sz val="10"/>
        <color rgb="FF000000"/>
        <name val="Calibri"/>
        <family val="2"/>
        <charset val="1"/>
        <scheme val="none"/>
      </font>
      <alignment horizontal="left" vertical="top" wrapText="1" indent="0" justifyLastLine="0" shrinkToFit="0" readingOrder="0"/>
    </dxf>
    <dxf>
      <font>
        <strike val="0"/>
        <outline val="0"/>
        <shadow val="0"/>
        <u val="none"/>
        <vertAlign val="baseline"/>
        <sz val="10"/>
        <color rgb="FF000000"/>
        <name val="Calibri"/>
        <family val="2"/>
        <charset val="1"/>
        <scheme val="none"/>
      </font>
      <alignment horizontal="left" vertical="top" wrapText="1" indent="0" justifyLastLine="0" shrinkToFit="0" readingOrder="0"/>
    </dxf>
    <dxf>
      <font>
        <strike val="0"/>
        <outline val="0"/>
        <shadow val="0"/>
        <u val="none"/>
        <vertAlign val="baseline"/>
        <sz val="10"/>
        <color rgb="FF000000"/>
        <name val="Calibri"/>
        <family val="2"/>
        <charset val="1"/>
        <scheme val="none"/>
      </font>
      <alignment horizontal="left" vertical="top" wrapText="1" indent="0" justifyLastLine="0" shrinkToFit="0" readingOrder="0"/>
    </dxf>
    <dxf>
      <font>
        <strike val="0"/>
        <outline val="0"/>
        <shadow val="0"/>
        <u val="none"/>
        <vertAlign val="baseline"/>
        <sz val="10"/>
        <color rgb="FF000000"/>
        <name val="Calibri"/>
        <family val="2"/>
        <charset val="1"/>
        <scheme val="none"/>
      </font>
      <alignment horizontal="left" vertical="top" wrapText="1" indent="0" justifyLastLine="0" shrinkToFit="0" readingOrder="0"/>
    </dxf>
    <dxf>
      <font>
        <strike val="0"/>
        <outline val="0"/>
        <shadow val="0"/>
        <u val="none"/>
        <vertAlign val="baseline"/>
        <sz val="10"/>
        <color rgb="FF000000"/>
        <name val="Calibri"/>
        <family val="2"/>
        <charset val="1"/>
        <scheme val="none"/>
      </font>
      <alignment horizontal="left" vertical="top" wrapText="1" indent="0" justifyLastLine="0" shrinkToFit="0" readingOrder="0"/>
    </dxf>
    <dxf>
      <font>
        <strike val="0"/>
        <outline val="0"/>
        <shadow val="0"/>
        <u val="none"/>
        <vertAlign val="baseline"/>
        <sz val="10"/>
        <color rgb="FF000000"/>
        <name val="Calibri"/>
        <family val="2"/>
        <charset val="1"/>
        <scheme val="none"/>
      </font>
      <alignment horizontal="left" vertical="top"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2CC"/>
      <rgbColor rgb="FFDEEBF7"/>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E2F0D9"/>
      <rgbColor rgb="FFFFE699"/>
      <rgbColor rgb="FF99CCFF"/>
      <rgbColor rgb="FFFF99CC"/>
      <rgbColor rgb="FFCC99FF"/>
      <rgbColor rgb="FFFFCC99"/>
      <rgbColor rgb="FF4472C4"/>
      <rgbColor rgb="FF33CCCC"/>
      <rgbColor rgb="FF99CC00"/>
      <rgbColor rgb="FFFFCC00"/>
      <rgbColor rgb="FFFF9900"/>
      <rgbColor rgb="FFED7D31"/>
      <rgbColor rgb="FF44546A"/>
      <rgbColor rgb="FF70AD4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1000000}" name="Table_Sqnc_ReadyMode" displayName="Table_Sqnc_ReadyMode" ref="A1:I14" totalsRowShown="0" headerRowDxfId="393" dataDxfId="392">
  <tableColumns count="9">
    <tableColumn id="1" xr3:uid="{00000000-0010-0000-0100-000001000000}" name="Function Table" dataDxfId="391"/>
    <tableColumn id="2" xr3:uid="{00000000-0010-0000-0100-000002000000}" name="Function" dataDxfId="390"/>
    <tableColumn id="3" xr3:uid="{00000000-0010-0000-0100-000003000000}" name="Error Function" dataDxfId="389"/>
    <tableColumn id="4" xr3:uid="{00000000-0010-0000-0100-000004000000}" name="Abort Number" dataDxfId="388"/>
    <tableColumn id="5" xr3:uid="{00000000-0010-0000-0100-000005000000}" name="Parameter" dataDxfId="387"/>
    <tableColumn id="6" xr3:uid="{00000000-0010-0000-0100-000006000000}" name="Notes" dataDxfId="386"/>
    <tableColumn id="7" xr3:uid="{00000000-0010-0000-0100-000007000000}" name="Upper 32 Bit(h)" dataDxfId="385"/>
    <tableColumn id="8" xr3:uid="{00000000-0010-0000-0100-000008000000}" name="Lower 32 Bit(h)" dataDxfId="384"/>
    <tableColumn id="9" xr3:uid="{00000000-0010-0000-0100-000009000000}" name="Text" dataDxfId="383"/>
  </tableColumns>
  <tableStyleInfo name="TableStyleMedium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Table_Sqnc_Conditioning_Keeper1" displayName="Table_Sqnc_Conditioning_Keeper1" ref="A19:I40" totalsRowShown="0" headerRowDxfId="294" dataDxfId="293">
  <tableColumns count="9">
    <tableColumn id="1" xr3:uid="{00000000-0010-0000-0B00-000001000000}" name="Function Table" dataDxfId="292"/>
    <tableColumn id="2" xr3:uid="{00000000-0010-0000-0B00-000002000000}" name="Function" dataDxfId="291"/>
    <tableColumn id="3" xr3:uid="{00000000-0010-0000-0B00-000003000000}" name="Error Function" dataDxfId="290"/>
    <tableColumn id="4" xr3:uid="{00000000-0010-0000-0B00-000004000000}" name="Abort Number" dataDxfId="289"/>
    <tableColumn id="5" xr3:uid="{00000000-0010-0000-0B00-000005000000}" name="Parameter" dataDxfId="288"/>
    <tableColumn id="6" xr3:uid="{00000000-0010-0000-0B00-000006000000}" name="Notes" dataDxfId="287"/>
    <tableColumn id="7" xr3:uid="{00000000-0010-0000-0B00-000007000000}" name="Upper 32 Bit(h)" dataDxfId="286"/>
    <tableColumn id="8" xr3:uid="{00000000-0010-0000-0B00-000008000000}" name="Lower 32 Bit(h)" dataDxfId="285"/>
    <tableColumn id="9" xr3:uid="{00000000-0010-0000-0B00-000009000000}" name="Text" dataDxfId="284"/>
  </tableColumns>
  <tableStyleInfo name="TableStyleMedium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_Sqnc_Conditioning_Keeper2" displayName="Table_Sqnc_Conditioning_Keeper2" ref="A46:I55" totalsRowShown="0" headerRowDxfId="283" dataDxfId="282">
  <tableColumns count="9">
    <tableColumn id="1" xr3:uid="{00000000-0010-0000-0C00-000001000000}" name="Function Table" dataDxfId="281"/>
    <tableColumn id="2" xr3:uid="{00000000-0010-0000-0C00-000002000000}" name="Function" dataDxfId="280"/>
    <tableColumn id="3" xr3:uid="{00000000-0010-0000-0C00-000003000000}" name="Error Function" dataDxfId="279"/>
    <tableColumn id="4" xr3:uid="{00000000-0010-0000-0C00-000004000000}" name="Abort Number" dataDxfId="278"/>
    <tableColumn id="5" xr3:uid="{00000000-0010-0000-0C00-000005000000}" name="Parameter" dataDxfId="277"/>
    <tableColumn id="6" xr3:uid="{00000000-0010-0000-0C00-000006000000}" name="Notes" dataDxfId="276"/>
    <tableColumn id="7" xr3:uid="{00000000-0010-0000-0C00-000007000000}" name="Upper 32 Bit(h)" dataDxfId="275"/>
    <tableColumn id="8" xr3:uid="{00000000-0010-0000-0C00-000008000000}" name="Lower 32 Bit(h)" dataDxfId="274"/>
    <tableColumn id="9" xr3:uid="{00000000-0010-0000-0C00-000009000000}" name="Text" dataDxfId="273"/>
  </tableColumns>
  <tableStyleInfo name="TableStyleMedium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_Sqnc_Conditioning_Keeper3" displayName="Table_Sqnc_Conditioning_Keeper3" ref="A61:I70" totalsRowShown="0" headerRowDxfId="272" dataDxfId="271">
  <tableColumns count="9">
    <tableColumn id="1" xr3:uid="{00000000-0010-0000-0D00-000001000000}" name="Function Table" dataDxfId="270"/>
    <tableColumn id="2" xr3:uid="{00000000-0010-0000-0D00-000002000000}" name="Function" dataDxfId="269"/>
    <tableColumn id="3" xr3:uid="{00000000-0010-0000-0D00-000003000000}" name="Error Function" dataDxfId="268"/>
    <tableColumn id="4" xr3:uid="{00000000-0010-0000-0D00-000004000000}" name="Abort Number" dataDxfId="267"/>
    <tableColumn id="5" xr3:uid="{00000000-0010-0000-0D00-000005000000}" name="Parameter" dataDxfId="266"/>
    <tableColumn id="6" xr3:uid="{00000000-0010-0000-0D00-000006000000}" name="Notes" dataDxfId="265"/>
    <tableColumn id="7" xr3:uid="{00000000-0010-0000-0D00-000007000000}" name="Upper 32 Bit(h)" dataDxfId="264"/>
    <tableColumn id="8" xr3:uid="{00000000-0010-0000-0D00-000008000000}" name="Lower 32 Bit(h)" dataDxfId="263"/>
    <tableColumn id="9" xr3:uid="{00000000-0010-0000-0D00-000009000000}" name="Text" dataDxfId="262"/>
  </tableColumns>
  <tableStyleInfo name="TableStyleMedium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Table_Sqnc_Conditioning_Keeper4" displayName="Table_Sqnc_Conditioning_Keeper4" ref="A76:I85" totalsRowShown="0" headerRowDxfId="261" dataDxfId="260">
  <tableColumns count="9">
    <tableColumn id="1" xr3:uid="{00000000-0010-0000-0E00-000001000000}" name="Function Table" dataDxfId="259"/>
    <tableColumn id="2" xr3:uid="{00000000-0010-0000-0E00-000002000000}" name="Function" dataDxfId="258"/>
    <tableColumn id="3" xr3:uid="{00000000-0010-0000-0E00-000003000000}" name="Error Function" dataDxfId="257"/>
    <tableColumn id="4" xr3:uid="{00000000-0010-0000-0E00-000004000000}" name="Abort Number" dataDxfId="256"/>
    <tableColumn id="5" xr3:uid="{00000000-0010-0000-0E00-000005000000}" name="Parameter" dataDxfId="255"/>
    <tableColumn id="6" xr3:uid="{00000000-0010-0000-0E00-000006000000}" name="Notes" dataDxfId="254"/>
    <tableColumn id="7" xr3:uid="{00000000-0010-0000-0E00-000007000000}" name="Upper 32 Bit(h)" dataDxfId="253"/>
    <tableColumn id="8" xr3:uid="{00000000-0010-0000-0E00-000008000000}" name="Lower 32 Bit(h)" dataDxfId="252"/>
    <tableColumn id="9" xr3:uid="{00000000-0010-0000-0E00-000009000000}" name="Text" dataDxfId="251"/>
  </tableColumns>
  <tableStyleInfo name="TableStyleMedium6"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F000000}" name="Table_Sqnc_Conditioning_Magnets" displayName="Table_Sqnc_Conditioning_Magnets" ref="A2:I13" totalsRowShown="0" headerRowDxfId="250" dataDxfId="249">
  <tableColumns count="9">
    <tableColumn id="1" xr3:uid="{00000000-0010-0000-0F00-000001000000}" name="Function Table" dataDxfId="248"/>
    <tableColumn id="2" xr3:uid="{00000000-0010-0000-0F00-000002000000}" name="Function" dataDxfId="247"/>
    <tableColumn id="3" xr3:uid="{00000000-0010-0000-0F00-000003000000}" name="Error Function" dataDxfId="246"/>
    <tableColumn id="4" xr3:uid="{00000000-0010-0000-0F00-000004000000}" name="Abort Number" dataDxfId="245"/>
    <tableColumn id="5" xr3:uid="{00000000-0010-0000-0F00-000005000000}" name="Parameter" dataDxfId="244"/>
    <tableColumn id="6" xr3:uid="{00000000-0010-0000-0F00-000006000000}" name="Notes" dataDxfId="243"/>
    <tableColumn id="7" xr3:uid="{00000000-0010-0000-0F00-000007000000}" name="Upper 32 Bit(h)" dataDxfId="242"/>
    <tableColumn id="8" xr3:uid="{00000000-0010-0000-0F00-000008000000}" name="Lower 32 Bit(h)" dataDxfId="241"/>
    <tableColumn id="9" xr3:uid="{00000000-0010-0000-0F00-000009000000}" name="Text" dataDxfId="240"/>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18100A27-064A-44F4-909F-51387281EDC5}" name="LV_Open" displayName="LV_Open" ref="A21:I23" totalsRowShown="0" headerRowDxfId="239" dataDxfId="238">
  <tableColumns count="9">
    <tableColumn id="1" xr3:uid="{CFB96ED5-A181-4AEA-8854-5EF87F2A2130}" name="Function Table" dataDxfId="237"/>
    <tableColumn id="2" xr3:uid="{621D3C70-588F-4780-AB70-2243AB722590}" name="Function" dataDxfId="236"/>
    <tableColumn id="3" xr3:uid="{C2D414D4-48C2-403C-8E89-72BEFED339CE}" name="Error Function" dataDxfId="235"/>
    <tableColumn id="4" xr3:uid="{B312C912-67AB-42AF-8937-BEF2839D9CA1}" name="Abort Number" dataDxfId="234"/>
    <tableColumn id="5" xr3:uid="{3DD1E412-E185-4889-A9BB-5056067C357E}" name="Parameter" dataDxfId="233"/>
    <tableColumn id="6" xr3:uid="{FDBC830A-76A0-45FA-B03C-73DE1D4093B3}" name="   " dataDxfId="232"/>
    <tableColumn id="7" xr3:uid="{5E361566-6EF5-4FBC-BC85-EF39D629EFDC}" name="Upper 32 Bit(h)" dataDxfId="231">
      <calculatedColumnFormula>DEC2HEX(_xlfn.BITOR(_xlfn.BITOR(_xlfn.BITOR(_xlfn.BITLSHIFT(A22,24),_xlfn.BITLSHIFT(B22,16) ), _xlfn.BITLSHIFT(C22,8)), HEX2DEC(D22)),8)</calculatedColumnFormula>
    </tableColumn>
    <tableColumn id="8" xr3:uid="{3C10AD10-9F27-4092-A13C-8F5EA5E7DA19}" name="Lower 32 Bit(h)" dataDxfId="230">
      <calculatedColumnFormula>DEC2HEX(E22,8)</calculatedColumnFormula>
    </tableColumn>
    <tableColumn id="9" xr3:uid="{0D2896E4-FE48-4B12-A237-5BF8A359C366}" name="Text" dataDxfId="229">
      <calculatedColumnFormula>"0x"&amp;LV_Open[[#This Row],[Upper 32 Bit(h)]]&amp;LV_Open[[#This Row],[Lower 32 Bit(h)]]&amp;","</calculatedColumnFormula>
    </tableColumn>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6F2ACD4E-09D2-4807-B237-74DE94737763}" name="LV_Close" displayName="LV_Close" ref="A26:I28" totalsRowShown="0" headerRowDxfId="228" dataDxfId="227">
  <tableColumns count="9">
    <tableColumn id="1" xr3:uid="{1F5833C4-E996-4075-8D25-A9AAF5907AC3}" name="Function Table" dataDxfId="226"/>
    <tableColumn id="2" xr3:uid="{1D9B39D8-62B2-4DCD-8342-3B13B1BAF5D7}" name="Function" dataDxfId="225"/>
    <tableColumn id="3" xr3:uid="{ECA05A34-E9A7-451B-A81F-DD13AC9C4D50}" name="Error Function" dataDxfId="224"/>
    <tableColumn id="4" xr3:uid="{A88CA34A-892E-4309-9838-07E2EF875705}" name="Abort Number" dataDxfId="223"/>
    <tableColumn id="5" xr3:uid="{5505DEB3-D86E-4E66-9710-C0690C5305A9}" name="Parameter" dataDxfId="222"/>
    <tableColumn id="6" xr3:uid="{4FC1E0A7-EF72-409A-91A3-23687E7ECEDA}" name="Notes" dataDxfId="221"/>
    <tableColumn id="7" xr3:uid="{A7D69EBB-3EE8-4896-837D-80361C91CCA2}" name="Upper 32 Bit(h)" dataDxfId="220">
      <calculatedColumnFormula>DEC2HEX(_xlfn.BITOR(_xlfn.BITOR(_xlfn.BITOR(_xlfn.BITLSHIFT(A27,24),_xlfn.BITLSHIFT(B27,16) ), _xlfn.BITLSHIFT(C27,8)), HEX2DEC(D27)),8)</calculatedColumnFormula>
    </tableColumn>
    <tableColumn id="8" xr3:uid="{56315476-CE84-4617-8E2D-2DB3F8694FD2}" name="Lower 32 Bit(h)" dataDxfId="219">
      <calculatedColumnFormula>DEC2HEX(E27,8)</calculatedColumnFormula>
    </tableColumn>
    <tableColumn id="9" xr3:uid="{6BBC94E1-A273-486F-8503-BA699C57D2A2}" name="Text" dataDxfId="218">
      <calculatedColumnFormula>"0x"&amp;LV_Close[[#This Row],[Upper 32 Bit(h)]]&amp;LV_Close[[#This Row],[Lower 32 Bit(h)]]&amp;","</calculatedColumnFormula>
    </tableColumn>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549830BA-5613-44D9-9759-F8180E650F4A}" name="Cat_LF_Check" displayName="Cat_LF_Check" ref="A31:I36" totalsRowShown="0" headerRowDxfId="217" dataDxfId="216">
  <tableColumns count="9">
    <tableColumn id="1" xr3:uid="{44780097-B489-4731-AE9B-C95DCAF6CB97}" name="Function Table" dataDxfId="215"/>
    <tableColumn id="2" xr3:uid="{52B342F9-9A2C-47CD-9A97-6BBE7BDA3DC7}" name="Function" dataDxfId="214"/>
    <tableColumn id="3" xr3:uid="{FF0AE9AC-531F-45C2-9CE3-E5B531D7AE34}" name="Error Function" dataDxfId="213"/>
    <tableColumn id="4" xr3:uid="{D55B0EC1-25CB-4FD0-8FCF-42D246DB1E6D}" name="Abort Number" dataDxfId="212"/>
    <tableColumn id="5" xr3:uid="{3362F350-F8DF-42AE-B993-4C2651682E87}" name="Parameter" dataDxfId="211"/>
    <tableColumn id="6" xr3:uid="{722F5F37-3558-480B-B668-5652F9866044}" name="Notes" dataDxfId="210"/>
    <tableColumn id="7" xr3:uid="{6D0C2185-9657-4FCD-95E4-0B10B6C9D78E}" name="Upper 32 Bit(h)" dataDxfId="209">
      <calculatedColumnFormula>DEC2HEX(_xlfn.BITOR(_xlfn.BITOR(_xlfn.BITOR(_xlfn.BITLSHIFT(A32,24),_xlfn.BITLSHIFT(B32,16) ), _xlfn.BITLSHIFT(C32,8)), HEX2DEC(D32)),8)</calculatedColumnFormula>
    </tableColumn>
    <tableColumn id="8" xr3:uid="{6FAE0820-DCAD-4F13-87FF-0337A948BBC0}" name="Lower 32 Bit(h)" dataDxfId="208">
      <calculatedColumnFormula>DEC2HEX(E32,8)</calculatedColumnFormula>
    </tableColumn>
    <tableColumn id="9" xr3:uid="{3E98D5D9-8759-44D4-ACAA-CE96B8F247A9}" name="Text" dataDxfId="207">
      <calculatedColumnFormula>"0x"&amp;Cat_LF_Check[[#This Row],[Upper 32 Bit(h)]]&amp;Cat_LF_Check[[#This Row],[Lower 32 Bit(h)]]&amp;","</calculatedColumnFormula>
    </tableColumn>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22C32E25-F38A-471F-9874-57600009A9E2}" name="Anode_Valve_Check" displayName="Anode_Valve_Check" ref="A39:I44" totalsRowShown="0" headerRowDxfId="206" dataDxfId="205">
  <tableColumns count="9">
    <tableColumn id="1" xr3:uid="{8A72DDDF-611E-4C14-9678-DC73D31277CC}" name="Function Table" dataDxfId="204"/>
    <tableColumn id="2" xr3:uid="{E7BB9246-2EB0-4CE5-8FB0-B1D0D8996722}" name="Function" dataDxfId="203"/>
    <tableColumn id="3" xr3:uid="{41451555-EA17-4A7E-AD75-4631EA21871A}" name="Error Function" dataDxfId="202"/>
    <tableColumn id="4" xr3:uid="{107BB83D-4AC6-47E0-9FB2-983F60036B85}" name="Abort Number" dataDxfId="201"/>
    <tableColumn id="5" xr3:uid="{A6649317-F161-4CDB-9FF3-0F7CE3B44406}" name="Parameter" dataDxfId="200"/>
    <tableColumn id="6" xr3:uid="{2ACC08F1-1F49-4E70-A351-BCAA6E4B4A78}" name="Notes" dataDxfId="199"/>
    <tableColumn id="7" xr3:uid="{45A36484-6D57-479E-849D-3EA9FFEEBCED}" name="Upper 32 Bit(h)" dataDxfId="198">
      <calculatedColumnFormula>DEC2HEX(_xlfn.BITOR(_xlfn.BITOR(_xlfn.BITOR(_xlfn.BITLSHIFT(A40,24),_xlfn.BITLSHIFT(B40,16) ), _xlfn.BITLSHIFT(C40,8)), HEX2DEC(D40)),8)</calculatedColumnFormula>
    </tableColumn>
    <tableColumn id="8" xr3:uid="{96F12396-CFBE-40B4-8B87-71D5D70159E2}" name="Lower 32 Bit(h)" dataDxfId="197">
      <calculatedColumnFormula>DEC2HEX(E40,8)</calculatedColumnFormula>
    </tableColumn>
    <tableColumn id="9" xr3:uid="{87DBB749-862F-4446-A51C-1E7ED4007D5D}" name="Text" dataDxfId="196">
      <calculatedColumnFormula>"0x"&amp;Anode_Valve_Check[[#This Row],[Upper 32 Bit(h)]]&amp;Anode_Valve_Check[[#This Row],[Lower 32 Bit(h)]]&amp;","</calculatedColumnFormula>
    </tableColumn>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3BE71F6-581E-4F9C-9148-70F9F3D2CCEC}" name="Table_Sqnc_Test_Bit_1271516" displayName="Table_Sqnc_Test_Bit_1271516" ref="A47:I50" totalsRowShown="0" headerRowDxfId="195" dataDxfId="194">
  <tableColumns count="9">
    <tableColumn id="1" xr3:uid="{CFCB9E05-2295-4FF6-A66C-7BAA0EAC310A}" name="Function Table" dataDxfId="193"/>
    <tableColumn id="2" xr3:uid="{65F90311-8724-4BAF-A90D-55EB3C9AA8A3}" name="Function" dataDxfId="192"/>
    <tableColumn id="3" xr3:uid="{DE19CDF6-72FD-4024-8C8A-15D18B8FA19B}" name="Error Function" dataDxfId="191"/>
    <tableColumn id="4" xr3:uid="{2C743170-1D48-4D70-9002-684D042179CA}" name="Abort Number" dataDxfId="190"/>
    <tableColumn id="5" xr3:uid="{97F8D33A-246E-4E9D-AA58-2B6A58BF12CB}" name="Parameter" dataDxfId="189"/>
    <tableColumn id="6" xr3:uid="{0151D077-10BE-48F6-8521-6206452D3287}" name="Notes" dataDxfId="188"/>
    <tableColumn id="7" xr3:uid="{34CD2E6D-92FA-48C2-962A-E50D4EF1A5DB}" name="Upper 32 Bit(h)" dataDxfId="187">
      <calculatedColumnFormula>DEC2HEX(_xlfn.BITOR(_xlfn.BITOR(_xlfn.BITOR(_xlfn.BITLSHIFT(A48,24),_xlfn.BITLSHIFT(B48,16) ), _xlfn.BITLSHIFT(C48,8)), HEX2DEC(D48)),8)</calculatedColumnFormula>
    </tableColumn>
    <tableColumn id="8" xr3:uid="{16A4584F-26D0-4A30-B50E-DB0BD51DEE6D}" name="Lower 32 Bit(h)" dataDxfId="186">
      <calculatedColumnFormula>DEC2HEX(E48,8)</calculatedColumnFormula>
    </tableColumn>
    <tableColumn id="9" xr3:uid="{D087F1EA-7DA2-4984-AD96-0607A59225DC}" name="Text" dataDxfId="185">
      <calculatedColumnFormula>"0x"&amp;Table_Sqnc_Test_Bit_1271516[[#This Row],[Upper 32 Bit(h)]]&amp;Table_Sqnc_Test_Bit_1271516[[#This Row],[Lower 32 Bit(h)]]&amp;","</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3000000}" name="Table_Sqnc_SteadyState" displayName="Table_Sqnc_SteadyState" ref="A1:I10" totalsRowShown="0" headerRowDxfId="382" dataDxfId="381">
  <tableColumns count="9">
    <tableColumn id="1" xr3:uid="{00000000-0010-0000-0300-000001000000}" name="Function Table" dataDxfId="380"/>
    <tableColumn id="2" xr3:uid="{00000000-0010-0000-0300-000002000000}" name="Function" dataDxfId="379"/>
    <tableColumn id="3" xr3:uid="{00000000-0010-0000-0300-000003000000}" name="Error Function" dataDxfId="378"/>
    <tableColumn id="4" xr3:uid="{00000000-0010-0000-0300-000004000000}" name="Abort Number" dataDxfId="377"/>
    <tableColumn id="5" xr3:uid="{00000000-0010-0000-0300-000005000000}" name="Parameter" dataDxfId="376"/>
    <tableColumn id="6" xr3:uid="{00000000-0010-0000-0300-000006000000}" name="Notes" dataDxfId="375"/>
    <tableColumn id="7" xr3:uid="{00000000-0010-0000-0300-000007000000}" name="Upper 32 Bit(h)" dataDxfId="374"/>
    <tableColumn id="8" xr3:uid="{00000000-0010-0000-0300-000008000000}" name="Lower 32 Bit(h)" dataDxfId="373"/>
    <tableColumn id="9" xr3:uid="{00000000-0010-0000-0300-000009000000}" name="Text" dataDxfId="372"/>
  </tableColumns>
  <tableStyleInfo name="TableStyleMedium1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3EB69FAB-2BA3-4836-92A8-FF877BD50F32}" name="Inner_Coil_Test" displayName="Inner_Coil_Test" ref="A53:I63" totalsRowShown="0" headerRowDxfId="184" dataDxfId="183">
  <tableColumns count="9">
    <tableColumn id="1" xr3:uid="{A9F907D6-2478-46C1-ACCD-C43D0E93C751}" name="Function Table" dataDxfId="182"/>
    <tableColumn id="2" xr3:uid="{637C4062-E982-401A-A388-3426361A155E}" name="Function" dataDxfId="181"/>
    <tableColumn id="3" xr3:uid="{D1678E16-BF3F-4FA3-A053-B403E7B17F7C}" name="Error Function" dataDxfId="180"/>
    <tableColumn id="4" xr3:uid="{C5649773-2D87-487B-BD55-49F22F53E98D}" name="Abort Number" dataDxfId="179"/>
    <tableColumn id="5" xr3:uid="{81D7E014-3EC5-4BB2-BF69-E9C8D6B439DB}" name="Parameter" dataDxfId="178"/>
    <tableColumn id="6" xr3:uid="{B39FE4C8-32A9-491A-93A2-20915A421CAE}" name="Notes" dataDxfId="177"/>
    <tableColumn id="7" xr3:uid="{CFFC3CC4-861C-4B52-9541-4B407C99D5B6}" name="Upper 32 Bit(h)" dataDxfId="176">
      <calculatedColumnFormula>DEC2HEX(_xlfn.BITOR(_xlfn.BITOR(_xlfn.BITOR(_xlfn.BITLSHIFT(A54,24),_xlfn.BITLSHIFT(B54,16) ), _xlfn.BITLSHIFT(C54,8)), HEX2DEC(D54)),8)</calculatedColumnFormula>
    </tableColumn>
    <tableColumn id="8" xr3:uid="{97C4C28B-A796-470A-9EF5-9DEF619267C6}" name="Lower 32 Bit(h)" dataDxfId="175">
      <calculatedColumnFormula>DEC2HEX(E54,8)</calculatedColumnFormula>
    </tableColumn>
    <tableColumn id="9" xr3:uid="{A3F733F1-8F09-4F8E-8C64-CD5C56C55C56}" name="Text" dataDxfId="174">
      <calculatedColumnFormula>"0x"&amp;Inner_Coil_Test[[#This Row],[Upper 32 Bit(h)]]&amp;Inner_Coil_Test[[#This Row],[Lower 32 Bit(h)]]&amp;","</calculatedColumnFormula>
    </tableColumn>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12EA4D92-F99E-4937-A2DE-2C2E3303FFBB}" name="Outer_Coil_Test" displayName="Outer_Coil_Test" ref="A66:I75" totalsRowShown="0" headerRowDxfId="173" dataDxfId="172">
  <tableColumns count="9">
    <tableColumn id="1" xr3:uid="{5D412DB2-7B1F-448E-B9D1-722FA375984E}" name="Function Table" dataDxfId="171"/>
    <tableColumn id="2" xr3:uid="{84072B04-BA0D-4B17-8512-C75AD3FEA545}" name="Function" dataDxfId="170"/>
    <tableColumn id="3" xr3:uid="{83EBB212-AD0C-47F8-8FB6-2DFEE99163C4}" name="Error Function" dataDxfId="169"/>
    <tableColumn id="4" xr3:uid="{DB0A70F0-1183-4D31-9CE3-36290917572B}" name="Abort Number" dataDxfId="168"/>
    <tableColumn id="5" xr3:uid="{5851A58D-342B-4B38-A402-4F28983FF3FA}" name="Parameter" dataDxfId="167"/>
    <tableColumn id="6" xr3:uid="{BCDFD89A-C680-4C08-BD0D-F376CB1080B9}" name="Notes" dataDxfId="166"/>
    <tableColumn id="7" xr3:uid="{9DB95001-B730-487C-8369-16930A777DBA}" name="Upper 32 Bit(h)" dataDxfId="165">
      <calculatedColumnFormula>DEC2HEX(_xlfn.BITOR(_xlfn.BITOR(_xlfn.BITOR(_xlfn.BITLSHIFT(A67,24),_xlfn.BITLSHIFT(B67,16) ), _xlfn.BITLSHIFT(C67,8)), HEX2DEC(D67)),8)</calculatedColumnFormula>
    </tableColumn>
    <tableColumn id="8" xr3:uid="{C5DBFABE-B379-48B6-A2D4-DBDC778E051C}" name="Lower 32 Bit(h)" dataDxfId="164">
      <calculatedColumnFormula>DEC2HEX(E67,8)</calculatedColumnFormula>
    </tableColumn>
    <tableColumn id="9" xr3:uid="{2E61CA39-A3FF-43E6-962E-BB244CAB371C}" name="Text" dataDxfId="163">
      <calculatedColumnFormula>"0x"&amp;Outer_Coil_Test[[#This Row],[Upper 32 Bit(h)]]&amp;Outer_Coil_Test[[#This Row],[Lower 32 Bit(h)]]&amp;","</calculatedColumnFormula>
    </tableColumn>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F7A29D9B-E32E-4CB4-A930-342A4DB32653}" name="Keeper_Test" displayName="Keeper_Test" ref="A78:I83" totalsRowShown="0" headerRowDxfId="162" dataDxfId="161">
  <tableColumns count="9">
    <tableColumn id="1" xr3:uid="{17823154-2C9D-472B-9C15-6614164A2F9B}" name="Function Table" dataDxfId="160"/>
    <tableColumn id="2" xr3:uid="{589C4215-A807-48EB-B666-D6C0F5267F92}" name="Function" dataDxfId="159"/>
    <tableColumn id="3" xr3:uid="{ED3630BC-F22D-4B46-96AE-8BB55D63C3E1}" name="Error Function" dataDxfId="158"/>
    <tableColumn id="4" xr3:uid="{E950F630-2DDA-4452-900D-2E91DE74885E}" name="Abort Number" dataDxfId="157"/>
    <tableColumn id="5" xr3:uid="{DA66AA8E-1C4C-461C-9E36-637321238731}" name="Parameter" dataDxfId="156"/>
    <tableColumn id="6" xr3:uid="{49DACE0E-6F48-49BB-947E-0F109ABD6AD8}" name="Notes" dataDxfId="155"/>
    <tableColumn id="7" xr3:uid="{9173CD0A-9BCA-49E4-ACCC-C1D5D29A3316}" name="Upper 32 Bit(h)" dataDxfId="154">
      <calculatedColumnFormula>DEC2HEX(_xlfn.BITOR(_xlfn.BITOR(_xlfn.BITOR(_xlfn.BITLSHIFT(A79,24),_xlfn.BITLSHIFT(B79,16) ), _xlfn.BITLSHIFT(C79,8)), HEX2DEC(D79)),8)</calculatedColumnFormula>
    </tableColumn>
    <tableColumn id="8" xr3:uid="{BA2EB76A-8DFA-4503-8B32-FA95328995D0}" name="Lower 32 Bit(h)" dataDxfId="153">
      <calculatedColumnFormula>DEC2HEX(E79,8)</calculatedColumnFormula>
    </tableColumn>
    <tableColumn id="9" xr3:uid="{7E6E7F3D-D88E-406C-B3E2-CD33EFFA0E53}" name="Text" dataDxfId="152">
      <calculatedColumnFormula>"0x"&amp;Keeper_Test[[#This Row],[Upper 32 Bit(h)]]&amp;Keeper_Test[[#This Row],[Lower 32 Bit(h)]]&amp;","</calculatedColumnFormula>
    </tableColumn>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84BA4080-1850-4925-938C-43702169B174}" name="Anode_Test" displayName="Anode_Test" ref="A86:I92" totalsRowShown="0" headerRowDxfId="151" dataDxfId="150">
  <tableColumns count="9">
    <tableColumn id="1" xr3:uid="{A4C88CE8-DB0D-48CC-B4B6-1F281AB1C45C}" name="Function Table" dataDxfId="149"/>
    <tableColumn id="2" xr3:uid="{A4DBA9C9-CC2B-4654-928B-41DA71F6EE8B}" name="Function" dataDxfId="148"/>
    <tableColumn id="3" xr3:uid="{CC2603AE-5145-4AC4-8EE2-D2253E0668A2}" name="Error Function" dataDxfId="147"/>
    <tableColumn id="4" xr3:uid="{B2C661AB-C24E-4404-9B79-7D8EC0B07478}" name="Abort Number" dataDxfId="146"/>
    <tableColumn id="5" xr3:uid="{475E3C29-5D96-4676-A63C-F763F2BB9A88}" name="Parameter" dataDxfId="145"/>
    <tableColumn id="6" xr3:uid="{D4FFC439-929D-4C6A-9244-382AB3B5AC69}" name="Notes" dataDxfId="144"/>
    <tableColumn id="7" xr3:uid="{D5D441EC-5B7E-40CB-9201-1048509E67CD}" name="Upper 32 Bit(h)" dataDxfId="143">
      <calculatedColumnFormula>DEC2HEX(_xlfn.BITOR(_xlfn.BITOR(_xlfn.BITOR(_xlfn.BITLSHIFT(A87,24),_xlfn.BITLSHIFT(B87,16) ), _xlfn.BITLSHIFT(C87,8)), HEX2DEC(D87)),8)</calculatedColumnFormula>
    </tableColumn>
    <tableColumn id="8" xr3:uid="{2C959C50-37A5-4F87-AC76-A437FC09C44E}" name="Lower 32 Bit(h)" dataDxfId="142">
      <calculatedColumnFormula>DEC2HEX(E87,8)</calculatedColumnFormula>
    </tableColumn>
    <tableColumn id="9" xr3:uid="{4A9ED3E2-3576-4F9E-A7DA-A4C292E0124E}" name="Text" dataDxfId="141">
      <calculatedColumnFormula>"0x"&amp;Anode_Test[[#This Row],[Upper 32 Bit(h)]]&amp;Anode_Test[[#This Row],[Lower 32 Bit(h)]]&amp;","</calculatedColumnFormula>
    </tableColumn>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6496C2BA-6783-4670-BC1A-26D05D70A21F}" name="Custom_BIT" displayName="Custom_BIT" ref="A2:I18" totalsRowShown="0" headerRowDxfId="140" dataDxfId="139">
  <tableColumns count="9">
    <tableColumn id="1" xr3:uid="{007531F6-9006-4562-B5BD-6BC46B8B0701}" name="Function Table" dataDxfId="138"/>
    <tableColumn id="2" xr3:uid="{F5A1A60B-BA81-482C-A49E-1EAF5D92463F}" name="Function" dataDxfId="137"/>
    <tableColumn id="3" xr3:uid="{D03DD67B-2671-450E-81FE-21D6D5D228E0}" name="Error Function" dataDxfId="136"/>
    <tableColumn id="4" xr3:uid="{C473F52A-A805-4D25-82ED-0A9980C5169B}" name="Abort Number" dataDxfId="135"/>
    <tableColumn id="5" xr3:uid="{5B09839B-F22E-44E9-8FF8-D2997174E86B}" name="Parameter" dataDxfId="134"/>
    <tableColumn id="6" xr3:uid="{63F3D94B-1605-4C20-AA20-D69DA2682CCE}" name="Notes" dataDxfId="133"/>
    <tableColumn id="7" xr3:uid="{5704E0E1-935E-4FD4-98CD-ACA53FA71CD5}" name="Upper 32 Bit(h)" dataDxfId="132">
      <calculatedColumnFormula>DEC2HEX(_xlfn.BITOR(_xlfn.BITOR(_xlfn.BITOR(_xlfn.BITLSHIFT(A3,24),_xlfn.BITLSHIFT(B3,16) ), _xlfn.BITLSHIFT(C3,8)), HEX2DEC(D3)),8)</calculatedColumnFormula>
    </tableColumn>
    <tableColumn id="8" xr3:uid="{1E5341F7-DCE5-4D95-B5FB-1FE7CEFB9C11}" name="Lower 32 Bit(h)" dataDxfId="131">
      <calculatedColumnFormula>DEC2HEX(E3,8)</calculatedColumnFormula>
    </tableColumn>
    <tableColumn id="9" xr3:uid="{FD1C1AD3-47BD-400D-AE64-CDAEB0917126}" name="Text" dataDxfId="130">
      <calculatedColumnFormula>"0x"&amp;Custom_BIT[[#This Row],[Upper 32 Bit(h)]]&amp;Custom_BIT[[#This Row],[Lower 32 Bit(h)]]&amp;","</calculatedColumnFormula>
    </tableColumn>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C9739C98-8748-4667-82CA-DDBDC91E6F26}" name="Cat_LF_Check_Amb" displayName="Cat_LF_Check_Amb" ref="A96:I101" totalsRowShown="0" headerRowDxfId="129" dataDxfId="128">
  <tableColumns count="9">
    <tableColumn id="1" xr3:uid="{1928EB97-DA76-4F93-98B7-760AF4B49FE9}" name="Function Table" dataDxfId="127"/>
    <tableColumn id="2" xr3:uid="{FE5C5F8A-8216-4E9D-A044-C262DAD34045}" name="Function" dataDxfId="126"/>
    <tableColumn id="3" xr3:uid="{9028C1BF-0B5B-40FC-B3D7-F11EB81CA9AC}" name="Error Function" dataDxfId="125"/>
    <tableColumn id="4" xr3:uid="{01465847-37B3-416B-8F83-FA4029E2678F}" name="Abort Number" dataDxfId="124"/>
    <tableColumn id="5" xr3:uid="{76D818AA-F810-4FC8-96CD-E26BB5E06F5E}" name="Parameter" dataDxfId="123"/>
    <tableColumn id="6" xr3:uid="{37AB04B0-7886-4BBC-A19C-A6885334DBE3}" name="Notes" dataDxfId="122"/>
    <tableColumn id="7" xr3:uid="{7A16332D-4E0C-44AF-89A4-72FEB37650C0}" name="Upper 32 Bit(h)" dataDxfId="121">
      <calculatedColumnFormula>DEC2HEX(_xlfn.BITOR(_xlfn.BITOR(_xlfn.BITOR(_xlfn.BITLSHIFT(A97,24),_xlfn.BITLSHIFT(B97,16) ), _xlfn.BITLSHIFT(C97,8)), HEX2DEC(D97)),8)</calculatedColumnFormula>
    </tableColumn>
    <tableColumn id="8" xr3:uid="{29867AD8-9003-4F6B-8680-6F096A4938F0}" name="Lower 32 Bit(h)" dataDxfId="120">
      <calculatedColumnFormula>DEC2HEX(E97,8)</calculatedColumnFormula>
    </tableColumn>
    <tableColumn id="9" xr3:uid="{1B453D18-93AE-49F6-B95B-9C9D93BDF114}" name="Text" dataDxfId="119">
      <calculatedColumnFormula>"0x"&amp;Cat_LF_Check_Amb[[#This Row],[Upper 32 Bit(h)]]&amp;Cat_LF_Check_Amb[[#This Row],[Lower 32 Bit(h)]]&amp;","</calculatedColumnFormula>
    </tableColumn>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895DD505-5C86-4D90-9FB8-F504AC506F46}" name="Anode_Valve_Check_Amb" displayName="Anode_Valve_Check_Amb" ref="A104:I109" totalsRowShown="0" headerRowDxfId="118" dataDxfId="117">
  <tableColumns count="9">
    <tableColumn id="1" xr3:uid="{B0E5E56A-30BC-40D1-B3B0-64E6740AAA6B}" name="Function Table" dataDxfId="116"/>
    <tableColumn id="2" xr3:uid="{CFA06C45-F602-4139-994A-DBD09BCED2AE}" name="Function" dataDxfId="115"/>
    <tableColumn id="3" xr3:uid="{581427A6-16CE-4A07-994A-C1E5F5C7BCC4}" name="Error Function" dataDxfId="114"/>
    <tableColumn id="4" xr3:uid="{EA908995-47CE-4702-8486-AB4A67BB88EC}" name="Abort Number" dataDxfId="113"/>
    <tableColumn id="5" xr3:uid="{9E817EF6-5A2E-4D11-ABFD-7FBF359CCC1D}" name="Parameter" dataDxfId="112"/>
    <tableColumn id="6" xr3:uid="{2C97613C-308C-4343-9B06-5F2565019758}" name="Notes" dataDxfId="111"/>
    <tableColumn id="7" xr3:uid="{04E52656-AE6E-4678-8A80-F076AA874F31}" name="Upper 32 Bit(h)" dataDxfId="110">
      <calculatedColumnFormula>DEC2HEX(_xlfn.BITOR(_xlfn.BITOR(_xlfn.BITOR(_xlfn.BITLSHIFT(A105,24),_xlfn.BITLSHIFT(B105,16) ), _xlfn.BITLSHIFT(C105,8)), HEX2DEC(D105)),8)</calculatedColumnFormula>
    </tableColumn>
    <tableColumn id="8" xr3:uid="{844AD0F5-5870-4F2B-88FE-C92A94F39A00}" name="Lower 32 Bit(h)" dataDxfId="109">
      <calculatedColumnFormula>DEC2HEX(E105,8)</calculatedColumnFormula>
    </tableColumn>
    <tableColumn id="9" xr3:uid="{CE4B206C-8EF3-42CC-9225-24D001759C65}" name="Text" dataDxfId="108">
      <calculatedColumnFormula>"0x"&amp;Anode_Valve_Check_Amb[[#This Row],[Upper 32 Bit(h)]]&amp;Anode_Valve_Check_Amb[[#This Row],[Lower 32 Bit(h)]]&amp;","</calculatedColumnFormula>
    </tableColumn>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1FDF0DC9-10EF-4BCC-BE5E-92C376D0C0A3}" name="Open_All_Valves" displayName="Open_All_Valves" ref="A112:I117" totalsRowShown="0" headerRowDxfId="107" dataDxfId="106">
  <tableColumns count="9">
    <tableColumn id="1" xr3:uid="{45A8A415-E65B-4A31-BD18-0B1C2F2646BA}" name="Function Table" dataDxfId="105"/>
    <tableColumn id="2" xr3:uid="{8B5B063C-ED2B-4FA7-9116-946431226DB3}" name="Function" dataDxfId="104"/>
    <tableColumn id="3" xr3:uid="{5F1523F4-8F92-47DF-94E7-2B8538A41215}" name="Error Function" dataDxfId="103"/>
    <tableColumn id="4" xr3:uid="{A3400FF3-DE84-4C94-A65E-6FB7FFDAEB4F}" name="Abort Number" dataDxfId="102"/>
    <tableColumn id="5" xr3:uid="{B46D5B29-DB99-45FA-A1A5-CF8E6133213A}" name="Parameter" dataDxfId="101"/>
    <tableColumn id="6" xr3:uid="{BA445BC0-3728-49CD-8F7E-971EBCD5940C}" name="Notes" dataDxfId="100"/>
    <tableColumn id="7" xr3:uid="{FC20E719-88EA-42E1-B17E-95BE6547AC17}" name="Upper 32 Bit(h)" dataDxfId="99">
      <calculatedColumnFormula>DEC2HEX(_xlfn.BITOR(_xlfn.BITOR(_xlfn.BITOR(_xlfn.BITLSHIFT(A113,24),_xlfn.BITLSHIFT(B113,16) ), _xlfn.BITLSHIFT(C113,8)), HEX2DEC(D113)),8)</calculatedColumnFormula>
    </tableColumn>
    <tableColumn id="8" xr3:uid="{33FFC641-F185-437E-B5EA-154EF2D62F4D}" name="Lower 32 Bit(h)" dataDxfId="98">
      <calculatedColumnFormula>DEC2HEX(E113,8)</calculatedColumnFormula>
    </tableColumn>
    <tableColumn id="9" xr3:uid="{6D9DEA8E-7748-4A2E-899D-1EEA3F0121C0}" name="Text" dataDxfId="97">
      <calculatedColumnFormula>"0x"&amp;Open_All_Valves[[#This Row],[Upper 32 Bit(h)]]&amp;Open_All_Valves[[#This Row],[Lower 32 Bit(h)]]&amp;","</calculatedColumnFormula>
    </tableColumn>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1000000}" name="Table_Utils" displayName="Table_Utils" ref="A1:D7" totalsRowShown="0" headerRowDxfId="96" dataDxfId="95">
  <autoFilter ref="A1:D7" xr:uid="{00000000-0009-0000-0100-000016000000}"/>
  <tableColumns count="4">
    <tableColumn id="1" xr3:uid="{00000000-0010-0000-1100-000001000000}" name="Function Index" dataDxfId="94"/>
    <tableColumn id="2" xr3:uid="{00000000-0010-0000-1100-000002000000}" name="Parameter" dataDxfId="93"/>
    <tableColumn id="3" xr3:uid="{00000000-0010-0000-1100-000003000000}" name="Function Name" dataDxfId="92"/>
    <tableColumn id="4" xr3:uid="{00000000-0010-0000-1100-000004000000}" name="Description" dataDxfId="91"/>
  </tableColumns>
  <tableStyleInfo name="TableStyleMedium15"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2000000}" name="Table_KeeperFunctions" displayName="Table_KeeperFunctions" ref="A1:D9" totalsRowShown="0" headerRowDxfId="90" dataDxfId="89">
  <autoFilter ref="A1:D9" xr:uid="{00000000-0009-0000-0100-000004000000}"/>
  <tableColumns count="4">
    <tableColumn id="1" xr3:uid="{00000000-0010-0000-1200-000001000000}" name="Function Index" dataDxfId="88"/>
    <tableColumn id="2" xr3:uid="{00000000-0010-0000-1200-000002000000}" name="Parameter" dataDxfId="87"/>
    <tableColumn id="3" xr3:uid="{00000000-0010-0000-1200-000003000000}" name="Function Name" dataDxfId="86"/>
    <tableColumn id="4" xr3:uid="{00000000-0010-0000-1200-000004000000}" name="Description" dataDxfId="85"/>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Table_Throttle1" displayName="Table_Throttle1" ref="A2:I7" totalsRowShown="0" headerRowDxfId="371" dataDxfId="370">
  <tableColumns count="9">
    <tableColumn id="1" xr3:uid="{00000000-0010-0000-0400-000001000000}" name="Function Table" dataDxfId="369"/>
    <tableColumn id="2" xr3:uid="{00000000-0010-0000-0400-000002000000}" name="Function" dataDxfId="368"/>
    <tableColumn id="3" xr3:uid="{00000000-0010-0000-0400-000003000000}" name="Error Function" dataDxfId="367"/>
    <tableColumn id="4" xr3:uid="{00000000-0010-0000-0400-000004000000}" name="Abort Number" dataDxfId="366"/>
    <tableColumn id="5" xr3:uid="{00000000-0010-0000-0400-000005000000}" name="Parameter" dataDxfId="365"/>
    <tableColumn id="6" xr3:uid="{00000000-0010-0000-0400-000006000000}" name="Notes" dataDxfId="364"/>
    <tableColumn id="7" xr3:uid="{00000000-0010-0000-0400-000007000000}" name="Upper 32 Bit(h)" dataDxfId="363"/>
    <tableColumn id="8" xr3:uid="{00000000-0010-0000-0400-000008000000}" name="Lower 32 Bit(h)" dataDxfId="362"/>
    <tableColumn id="9" xr3:uid="{00000000-0010-0000-0400-000009000000}" name="Text" dataDxfId="361"/>
  </tableColumns>
  <tableStyleInfo name="TableStyleLight8"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3000000}" name="Table_AnodeFunctions" displayName="Table_AnodeFunctions" ref="A1:D16" totalsRowShown="0" headerRowDxfId="84" dataDxfId="83">
  <autoFilter ref="A1:D16" xr:uid="{00000000-0009-0000-0100-000002000000}"/>
  <tableColumns count="4">
    <tableColumn id="1" xr3:uid="{00000000-0010-0000-1300-000001000000}" name="Function Index" dataDxfId="82"/>
    <tableColumn id="2" xr3:uid="{00000000-0010-0000-1300-000002000000}" name="Parameter" dataDxfId="81"/>
    <tableColumn id="3" xr3:uid="{00000000-0010-0000-1300-000003000000}" name="Function Name" dataDxfId="80"/>
    <tableColumn id="4" xr3:uid="{00000000-0010-0000-1300-000004000000}" name="Description" dataDxfId="79"/>
  </tableColumns>
  <tableStyleInfo name="TableStyleMedium17"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4000000}" name="Table_MagnetFunctions" displayName="Table_MagnetFunctions" ref="A1:D14" totalsRowShown="0" headerRowDxfId="78" dataDxfId="77">
  <autoFilter ref="A1:D14" xr:uid="{00000000-0009-0000-0100-000005000000}"/>
  <tableColumns count="4">
    <tableColumn id="1" xr3:uid="{00000000-0010-0000-1400-000001000000}" name="Function Index" dataDxfId="76"/>
    <tableColumn id="2" xr3:uid="{00000000-0010-0000-1400-000002000000}" name="Parameter" dataDxfId="75"/>
    <tableColumn id="3" xr3:uid="{00000000-0010-0000-1400-000003000000}" name="Function Name" dataDxfId="74"/>
    <tableColumn id="4" xr3:uid="{00000000-0010-0000-1400-000004000000}" name="Description" dataDxfId="73"/>
  </tableColumns>
  <tableStyleInfo name="TableStyleMedium1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5000000}" name="Table_ValveFunctions9" displayName="Table_ValveFunctions9" ref="A1:D8" totalsRowShown="0" headerRowDxfId="72" dataDxfId="71">
  <autoFilter ref="A1:D8" xr:uid="{00000000-0009-0000-0100-000017000000}"/>
  <tableColumns count="4">
    <tableColumn id="1" xr3:uid="{00000000-0010-0000-1500-000001000000}" name="SubIndex" dataDxfId="70"/>
    <tableColumn id="2" xr3:uid="{00000000-0010-0000-1500-000002000000}" name="Parameter" dataDxfId="69"/>
    <tableColumn id="3" xr3:uid="{00000000-0010-0000-1500-000003000000}" name="Function Name" dataDxfId="68"/>
    <tableColumn id="4" xr3:uid="{00000000-0010-0000-1500-000004000000}" name="Description" dataDxfId="67"/>
  </tableColumns>
  <tableStyleInfo name="TableStyleMedium14"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CA49870F-2854-4D62-869C-FC3300EB0DA8}" name="Table_ErrorAbortMap" displayName="Table_ErrorAbortMap" ref="A1:C15" totalsRowShown="0" headerRowDxfId="66" dataDxfId="65" headerRowCellStyle="Bad">
  <autoFilter ref="A1:C15" xr:uid="{00000000-0009-0000-0100-000003000000}"/>
  <tableColumns count="3">
    <tableColumn id="1" xr3:uid="{5C74E110-AD51-4470-9877-91DDF3E7551B}" name="Map Index" dataDxfId="64"/>
    <tableColumn id="3" xr3:uid="{1A6F14D5-8CBE-4672-AB27-B3F677304D52}" name="Abort Code" dataDxfId="63"/>
    <tableColumn id="5" xr3:uid="{C1D9A635-BFEB-41DE-9D62-2DC95F524BED}" name="Error Function" dataDxfId="62"/>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6000000}" name="Table_ErrorFunctions" displayName="Table_ErrorFunctions" ref="A1:D15" totalsRowShown="0" headerRowDxfId="61" dataDxfId="60" headerRowCellStyle="Bad">
  <autoFilter ref="A1:D15" xr:uid="{00000000-0009-0000-0100-000003000000}"/>
  <tableColumns count="4">
    <tableColumn id="1" xr3:uid="{00000000-0010-0000-1600-000001000000}" name="SubIndex" dataDxfId="59"/>
    <tableColumn id="2" xr3:uid="{00000000-0010-0000-1600-000002000000}" name="Parameter" dataDxfId="58"/>
    <tableColumn id="3" xr3:uid="{00000000-0010-0000-1600-000003000000}" name="Function Name" dataDxfId="57"/>
    <tableColumn id="5" xr3:uid="{00000000-0010-0000-1600-000005000000}" name="Description" dataDxfId="56"/>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0000000}" name="Table_Condition_Silver_1" displayName="Table_Condition_Silver_1" ref="A12:L18" totalsRowShown="0" headerRowDxfId="55" dataDxfId="54">
  <autoFilter ref="A12:L18" xr:uid="{00000000-0009-0000-0100-000001000000}"/>
  <tableColumns count="12">
    <tableColumn id="11" xr3:uid="{89A2CD52-1A43-41B1-BD93-48BD644B0D96}" name="Num" dataDxfId="53"/>
    <tableColumn id="1" xr3:uid="{00000000-0010-0000-1000-000001000000}" name="CATHODE" dataDxfId="52"/>
    <tableColumn id="2" xr3:uid="{00000000-0010-0000-1000-000002000000}" name="ANODE" dataDxfId="51"/>
    <tableColumn id="3" xr3:uid="{00000000-0010-0000-1000-000003000000}" name="VOLTAGE" dataDxfId="50"/>
    <tableColumn id="4" xr3:uid="{00000000-0010-0000-1000-000004000000}" name="CURRENT" dataDxfId="49"/>
    <tableColumn id="5" xr3:uid="{00000000-0010-0000-1000-000005000000}" name="INNER" dataDxfId="48"/>
    <tableColumn id="6" xr3:uid="{00000000-0010-0000-1000-000006000000}" name="O/I" dataDxfId="47"/>
    <tableColumn id="7" xr3:uid="{00000000-0010-0000-1000-000007000000}" name="THRUST" dataDxfId="46"/>
    <tableColumn id="12" xr3:uid="{88641B82-EE08-44AA-9FCD-B51C08B3831A}" name="POWER" dataDxfId="45"/>
    <tableColumn id="8" xr3:uid="{00000000-0010-0000-1000-000008000000}" name="START_MTHD" dataDxfId="44"/>
    <tableColumn id="9" xr3:uid="{00000000-0010-0000-1000-000009000000}" name="TIMEOUT" dataDxfId="43"/>
    <tableColumn id="10" xr3:uid="{00000000-0010-0000-1000-00000A000000}" name="SETPOINT" dataDxfId="42"/>
  </tableColumns>
  <tableStyleInfo name="TableStyleLight1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61531B15-E2EC-4280-BE6B-F6205A582EA8}" name="Table_Condition_Copper_1" displayName="Table_Condition_Copper_1" ref="A2:L9" totalsRowShown="0" headerRowDxfId="41" dataDxfId="40">
  <autoFilter ref="A2:L9" xr:uid="{61531B15-E2EC-4280-BE6B-F6205A582EA8}"/>
  <tableColumns count="12">
    <tableColumn id="12" xr3:uid="{4AA1C130-A669-4753-A3FD-93BA4CF44A11}" name="Num" dataDxfId="39"/>
    <tableColumn id="1" xr3:uid="{BAFDFCF6-A3F4-4F0A-B0B4-4AB53327BB5D}" name="CATHODE" dataDxfId="38"/>
    <tableColumn id="2" xr3:uid="{6EB0678F-E03D-48B6-B457-340CEF6BBFBB}" name="ANODE" dataDxfId="37"/>
    <tableColumn id="3" xr3:uid="{E0AD8F35-5980-437F-9062-898FB9150669}" name="VOLTAGE" dataDxfId="36"/>
    <tableColumn id="4" xr3:uid="{8E8DA4EA-867D-4262-9728-B5B46CF9A448}" name="CURRENT" dataDxfId="35"/>
    <tableColumn id="5" xr3:uid="{F782309B-D1DD-4027-A9FB-61D02F5D6831}" name="INNER" dataDxfId="34"/>
    <tableColumn id="6" xr3:uid="{6B97A63B-4106-4AB7-A057-B31AD4955CE4}" name="O/I" dataDxfId="33"/>
    <tableColumn id="7" xr3:uid="{1408E709-F988-43CF-8F97-9E07F6A5D2CA}" name="THRUST" dataDxfId="32"/>
    <tableColumn id="11" xr3:uid="{7570A796-6A5E-4842-A0B1-F1444E1665A6}" name="POWER" dataDxfId="31"/>
    <tableColumn id="8" xr3:uid="{93195AA6-FEB6-4548-9C4F-3F2F766B349F}" name="START_MTHD" dataDxfId="30"/>
    <tableColumn id="9" xr3:uid="{907EA9FF-FB23-4E94-BDFC-534053A9D677}" name="TIMEOUT" dataDxfId="29"/>
    <tableColumn id="10" xr3:uid="{7EA31039-7A40-448F-A431-0456E94C82E9}" name="SETPOINT" dataDxfId="28"/>
  </tableColumns>
  <tableStyleInfo name="TableStyleMedium3"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57ED9802-9756-4973-8E8B-5D305CDBCBC4}" name="Table_Condition_Silver_139" displayName="Table_Condition_Silver_139" ref="A21:L26" totalsRowShown="0" headerRowDxfId="27" dataDxfId="26">
  <autoFilter ref="A21:L26" xr:uid="{57ED9802-9756-4973-8E8B-5D305CDBCBC4}"/>
  <tableColumns count="12">
    <tableColumn id="11" xr3:uid="{E3D82AD8-01F4-4B90-8ACC-9DFE0A843BE9}" name="Num" dataDxfId="25"/>
    <tableColumn id="1" xr3:uid="{834525F4-D990-4285-B44D-4A3B7A1F9309}" name="CATHODE" dataDxfId="24"/>
    <tableColumn id="2" xr3:uid="{D9C2C03D-4B5C-43B1-94EA-4A8F4F8E8D2C}" name="ANODE" dataDxfId="23"/>
    <tableColumn id="3" xr3:uid="{65DF5D11-A230-4C23-B11A-4CD00C782563}" name="VOLTAGE" dataDxfId="22"/>
    <tableColumn id="4" xr3:uid="{CEF5C14E-D217-4944-8957-6C362AEBED39}" name="CURRENT" dataDxfId="21"/>
    <tableColumn id="5" xr3:uid="{B19EDD98-D7A8-46DE-BB3B-B5DECDEAE639}" name="INNER" dataDxfId="20"/>
    <tableColumn id="6" xr3:uid="{AE68BEDE-4B01-46CE-9D3E-E64249B4921C}" name="O/I" dataDxfId="19"/>
    <tableColumn id="7" xr3:uid="{475B042A-2DE5-4080-938D-5D4B0109D1FC}" name="THRUST" dataDxfId="18"/>
    <tableColumn id="12" xr3:uid="{749D5CDB-68C9-4E03-BF91-6FC1B93220A5}" name="POWER" dataDxfId="17"/>
    <tableColumn id="8" xr3:uid="{2123C15D-25E6-42FC-A06F-0396C48D0F0C}" name="START_MTHD" dataDxfId="16"/>
    <tableColumn id="9" xr3:uid="{76F086DE-0FA9-4249-9C6C-FB18252C666A}" name="TIMEOUT" dataDxfId="15"/>
    <tableColumn id="10" xr3:uid="{50EEBC4B-CFCB-4CE7-BFEF-C2605A5689F9}" name="SETPOINT" dataDxfId="14"/>
  </tableColumns>
  <tableStyleInfo name="TableStyleLight13"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367D1A1-C477-41FD-9EFA-237A33258AC3}" name="Table_Condition_Silver_1397" displayName="Table_Condition_Silver_1397" ref="A30:L35" totalsRowShown="0" headerRowDxfId="13" dataDxfId="12">
  <autoFilter ref="A30:L35" xr:uid="{A367D1A1-C477-41FD-9EFA-237A33258AC3}"/>
  <tableColumns count="12">
    <tableColumn id="11" xr3:uid="{E8C114F9-6BE0-4235-8083-916D11E58385}" name="Num" dataDxfId="11"/>
    <tableColumn id="1" xr3:uid="{3D7D3730-F5B8-445A-9E56-5A8748087330}" name="CATHODE" dataDxfId="10"/>
    <tableColumn id="2" xr3:uid="{D35A9133-D9B1-4A9B-9F0A-68BB4A6E81C1}" name="ANODE" dataDxfId="9"/>
    <tableColumn id="3" xr3:uid="{DB49B707-2356-4397-B20F-A4E1BA7C7E3A}" name="VOLTAGE" dataDxfId="8"/>
    <tableColumn id="4" xr3:uid="{42B48FF6-EAEA-4D0B-84C4-E6B8234D56AA}" name="CURRENT" dataDxfId="7"/>
    <tableColumn id="5" xr3:uid="{857759C5-DFFC-421D-81F3-4D2DD9F2F08C}" name="INNER" dataDxfId="6"/>
    <tableColumn id="6" xr3:uid="{5B3080B4-853C-4DF1-A0BB-675061020947}" name="O/I" dataDxfId="5"/>
    <tableColumn id="7" xr3:uid="{53070988-EEE7-4617-A7B5-EE9A5FADC5F0}" name="THRUST" dataDxfId="4"/>
    <tableColumn id="12" xr3:uid="{4EB1C825-87EE-4A03-A920-3AADB637ECDC}" name="POWER" dataDxfId="3"/>
    <tableColumn id="8" xr3:uid="{CE01C8AF-1BCC-4F7F-8AF2-92B0BDEEB943}" name="START_MTHD" dataDxfId="2"/>
    <tableColumn id="9" xr3:uid="{81431B5A-144B-4187-96F7-F32AF6CEC10B}" name="TIMEOUT" dataDxfId="1"/>
    <tableColumn id="10" xr3:uid="{05644FC6-3C87-4A87-9EC9-7830FF3113C8}" name="SETPOINT" dataDxfId="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Table_Throttle2" displayName="Table_Throttle2" ref="A10:I15" totalsRowShown="0" headerRowDxfId="360" dataDxfId="359">
  <tableColumns count="9">
    <tableColumn id="1" xr3:uid="{00000000-0010-0000-0500-000001000000}" name="Function Table" dataDxfId="358"/>
    <tableColumn id="2" xr3:uid="{00000000-0010-0000-0500-000002000000}" name="Function" dataDxfId="357"/>
    <tableColumn id="3" xr3:uid="{00000000-0010-0000-0500-000003000000}" name="Error Function" dataDxfId="356"/>
    <tableColumn id="4" xr3:uid="{00000000-0010-0000-0500-000004000000}" name="Abort Number" dataDxfId="355"/>
    <tableColumn id="5" xr3:uid="{00000000-0010-0000-0500-000005000000}" name="Parameter" dataDxfId="354"/>
    <tableColumn id="6" xr3:uid="{00000000-0010-0000-0500-000006000000}" name="Notes" dataDxfId="353"/>
    <tableColumn id="7" xr3:uid="{00000000-0010-0000-0500-000007000000}" name="Upper 32 Bit(h)" dataDxfId="352"/>
    <tableColumn id="8" xr3:uid="{00000000-0010-0000-0500-000008000000}" name="Lower 32 Bit(h)" dataDxfId="351"/>
    <tableColumn id="9" xr3:uid="{00000000-0010-0000-0500-000009000000}" name="Text" dataDxfId="35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6000000}" name="Table_Throttle3" displayName="Table_Throttle3" ref="A18:I22" totalsRowShown="0" headerRowDxfId="349" dataDxfId="348">
  <tableColumns count="9">
    <tableColumn id="1" xr3:uid="{00000000-0010-0000-0600-000001000000}" name="Function Table" dataDxfId="347"/>
    <tableColumn id="2" xr3:uid="{00000000-0010-0000-0600-000002000000}" name="Function" dataDxfId="346"/>
    <tableColumn id="3" xr3:uid="{00000000-0010-0000-0600-000003000000}" name="Error Function" dataDxfId="345"/>
    <tableColumn id="4" xr3:uid="{00000000-0010-0000-0600-000004000000}" name="Abort Number" dataDxfId="344"/>
    <tableColumn id="5" xr3:uid="{00000000-0010-0000-0600-000005000000}" name="Parameter" dataDxfId="343"/>
    <tableColumn id="6" xr3:uid="{00000000-0010-0000-0600-000006000000}" name="Notes" dataDxfId="342"/>
    <tableColumn id="7" xr3:uid="{00000000-0010-0000-0600-000007000000}" name="Upper 32 Bit(h)" dataDxfId="341"/>
    <tableColumn id="8" xr3:uid="{00000000-0010-0000-0600-000008000000}" name="Lower 32 Bit(h)" dataDxfId="340"/>
    <tableColumn id="9" xr3:uid="{00000000-0010-0000-0600-000009000000}" name="Text" dataDxfId="339"/>
  </tableColumns>
  <tableStyleInfo name="TableStyleLight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7000000}" name="Table_Throttle4" displayName="Table_Throttle4" ref="A25:I29" totalsRowShown="0" headerRowDxfId="338" dataDxfId="337">
  <tableColumns count="9">
    <tableColumn id="1" xr3:uid="{00000000-0010-0000-0700-000001000000}" name="Function Table" dataDxfId="336"/>
    <tableColumn id="2" xr3:uid="{00000000-0010-0000-0700-000002000000}" name="Function" dataDxfId="335"/>
    <tableColumn id="3" xr3:uid="{00000000-0010-0000-0700-000003000000}" name="Error Function" dataDxfId="334"/>
    <tableColumn id="4" xr3:uid="{00000000-0010-0000-0700-000004000000}" name="Abort Number" dataDxfId="333"/>
    <tableColumn id="5" xr3:uid="{00000000-0010-0000-0700-000005000000}" name="Parameter" dataDxfId="332"/>
    <tableColumn id="6" xr3:uid="{00000000-0010-0000-0700-000006000000}" name="Notes" dataDxfId="331"/>
    <tableColumn id="7" xr3:uid="{00000000-0010-0000-0700-000007000000}" name="Upper 32 Bit(h)" dataDxfId="330"/>
    <tableColumn id="8" xr3:uid="{00000000-0010-0000-0700-000008000000}" name="Lower 32 Bit(h)" dataDxfId="329"/>
    <tableColumn id="9" xr3:uid="{00000000-0010-0000-0700-000009000000}" name="Text" dataDxfId="328"/>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8000000}" name="Table_Throttle5" displayName="Table_Throttle5" ref="A32:I37" totalsRowShown="0" headerRowDxfId="327" dataDxfId="326">
  <tableColumns count="9">
    <tableColumn id="1" xr3:uid="{00000000-0010-0000-0800-000001000000}" name="Function Table" dataDxfId="325"/>
    <tableColumn id="2" xr3:uid="{00000000-0010-0000-0800-000002000000}" name="Function" dataDxfId="324"/>
    <tableColumn id="3" xr3:uid="{00000000-0010-0000-0800-000003000000}" name="Error Function" dataDxfId="323"/>
    <tableColumn id="4" xr3:uid="{00000000-0010-0000-0800-000004000000}" name="Abort Number" dataDxfId="322"/>
    <tableColumn id="5" xr3:uid="{00000000-0010-0000-0800-000005000000}" name="Parameter" dataDxfId="321"/>
    <tableColumn id="6" xr3:uid="{00000000-0010-0000-0800-000006000000}" name="Notes" dataDxfId="320"/>
    <tableColumn id="7" xr3:uid="{00000000-0010-0000-0800-000007000000}" name="Upper 32 Bit(h)" dataDxfId="319"/>
    <tableColumn id="8" xr3:uid="{00000000-0010-0000-0800-000008000000}" name="Lower 32 Bit(h)" dataDxfId="318"/>
    <tableColumn id="9" xr3:uid="{00000000-0010-0000-0800-000009000000}" name="Text" dataDxfId="317"/>
  </tableColumns>
  <tableStyleInfo name="TableStyleLight1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9000000}" name="Table_Throttle6" displayName="Table_Throttle6" ref="A40:I45" totalsRowShown="0" headerRowDxfId="316" dataDxfId="315">
  <tableColumns count="9">
    <tableColumn id="1" xr3:uid="{00000000-0010-0000-0900-000001000000}" name="Function Table" dataDxfId="314"/>
    <tableColumn id="2" xr3:uid="{00000000-0010-0000-0900-000002000000}" name="Function" dataDxfId="313"/>
    <tableColumn id="3" xr3:uid="{00000000-0010-0000-0900-000003000000}" name="Error Function" dataDxfId="312"/>
    <tableColumn id="4" xr3:uid="{00000000-0010-0000-0900-000004000000}" name="Abort Number" dataDxfId="311"/>
    <tableColumn id="5" xr3:uid="{00000000-0010-0000-0900-000005000000}" name="Parameter" dataDxfId="310"/>
    <tableColumn id="6" xr3:uid="{00000000-0010-0000-0900-000006000000}" name="Notes" dataDxfId="309"/>
    <tableColumn id="7" xr3:uid="{00000000-0010-0000-0900-000007000000}" name="Upper 32 Bit(h)" dataDxfId="308"/>
    <tableColumn id="8" xr3:uid="{00000000-0010-0000-0900-000008000000}" name="Lower 32 Bit(h)" dataDxfId="307"/>
    <tableColumn id="9" xr3:uid="{00000000-0010-0000-0900-000009000000}" name="Text" dataDxfId="306"/>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Table_Sqnc_Conditioning_Anode1" displayName="Table_Sqnc_Conditioning_Anode1" ref="A91:I106" totalsRowShown="0" headerRowDxfId="305" dataDxfId="304">
  <tableColumns count="9">
    <tableColumn id="1" xr3:uid="{00000000-0010-0000-0A00-000001000000}" name="Function Table" dataDxfId="303"/>
    <tableColumn id="2" xr3:uid="{00000000-0010-0000-0A00-000002000000}" name="Function" dataDxfId="302"/>
    <tableColumn id="3" xr3:uid="{00000000-0010-0000-0A00-000003000000}" name="Error Function" dataDxfId="301"/>
    <tableColumn id="4" xr3:uid="{00000000-0010-0000-0A00-000004000000}" name="Abort Number" dataDxfId="300"/>
    <tableColumn id="5" xr3:uid="{00000000-0010-0000-0A00-000005000000}" name="Parameter" dataDxfId="299"/>
    <tableColumn id="6" xr3:uid="{00000000-0010-0000-0A00-000006000000}" name="Notes" dataDxfId="298"/>
    <tableColumn id="7" xr3:uid="{00000000-0010-0000-0A00-000007000000}" name="Upper 32 Bit(h)" dataDxfId="297"/>
    <tableColumn id="8" xr3:uid="{00000000-0010-0000-0A00-000008000000}" name="Lower 32 Bit(h)" dataDxfId="296"/>
    <tableColumn id="9" xr3:uid="{00000000-0010-0000-0A00-000009000000}" name="Text" dataDxfId="295"/>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36.xml"/><Relationship Id="rId2" Type="http://schemas.openxmlformats.org/officeDocument/2006/relationships/table" Target="../tables/table35.xml"/><Relationship Id="rId1" Type="http://schemas.openxmlformats.org/officeDocument/2006/relationships/printerSettings" Target="../printerSettings/printerSettings11.bin"/><Relationship Id="rId5" Type="http://schemas.openxmlformats.org/officeDocument/2006/relationships/table" Target="../tables/table38.xml"/><Relationship Id="rId4" Type="http://schemas.openxmlformats.org/officeDocument/2006/relationships/table" Target="../tables/table3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3.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7" Type="http://schemas.openxmlformats.org/officeDocument/2006/relationships/table" Target="../tables/table14.xml"/><Relationship Id="rId2" Type="http://schemas.openxmlformats.org/officeDocument/2006/relationships/table" Target="../tables/table9.xml"/><Relationship Id="rId1" Type="http://schemas.openxmlformats.org/officeDocument/2006/relationships/printerSettings" Target="../printerSettings/printerSettings4.bin"/><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_rels/sheet6.xml.rels><?xml version="1.0" encoding="UTF-8" standalone="yes"?>
<Relationships xmlns="http://schemas.openxmlformats.org/package/2006/relationships"><Relationship Id="rId8" Type="http://schemas.openxmlformats.org/officeDocument/2006/relationships/table" Target="../tables/table20.xml"/><Relationship Id="rId13" Type="http://schemas.openxmlformats.org/officeDocument/2006/relationships/table" Target="../tables/table25.xml"/><Relationship Id="rId3" Type="http://schemas.openxmlformats.org/officeDocument/2006/relationships/table" Target="../tables/table15.xml"/><Relationship Id="rId7" Type="http://schemas.openxmlformats.org/officeDocument/2006/relationships/table" Target="../tables/table19.xml"/><Relationship Id="rId12" Type="http://schemas.openxmlformats.org/officeDocument/2006/relationships/table" Target="../tables/table24.xml"/><Relationship Id="rId2" Type="http://schemas.openxmlformats.org/officeDocument/2006/relationships/vmlDrawing" Target="../drawings/vmlDrawing1.vml"/><Relationship Id="rId16" Type="http://schemas.openxmlformats.org/officeDocument/2006/relationships/comments" Target="../comments1.xml"/><Relationship Id="rId1" Type="http://schemas.openxmlformats.org/officeDocument/2006/relationships/printerSettings" Target="../printerSettings/printerSettings5.bin"/><Relationship Id="rId6" Type="http://schemas.openxmlformats.org/officeDocument/2006/relationships/table" Target="../tables/table18.xml"/><Relationship Id="rId11" Type="http://schemas.openxmlformats.org/officeDocument/2006/relationships/table" Target="../tables/table23.xml"/><Relationship Id="rId5" Type="http://schemas.openxmlformats.org/officeDocument/2006/relationships/table" Target="../tables/table17.xml"/><Relationship Id="rId15" Type="http://schemas.openxmlformats.org/officeDocument/2006/relationships/table" Target="../tables/table27.xml"/><Relationship Id="rId10" Type="http://schemas.openxmlformats.org/officeDocument/2006/relationships/table" Target="../tables/table22.xml"/><Relationship Id="rId4" Type="http://schemas.openxmlformats.org/officeDocument/2006/relationships/table" Target="../tables/table16.xml"/><Relationship Id="rId9" Type="http://schemas.openxmlformats.org/officeDocument/2006/relationships/table" Target="../tables/table21.xml"/><Relationship Id="rId14" Type="http://schemas.openxmlformats.org/officeDocument/2006/relationships/table" Target="../tables/table2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6"/>
  <sheetViews>
    <sheetView topLeftCell="A25" zoomScale="140" zoomScaleNormal="140" workbookViewId="0">
      <selection activeCell="K32" sqref="K32"/>
    </sheetView>
  </sheetViews>
  <sheetFormatPr defaultColWidth="8.5703125" defaultRowHeight="12.75" x14ac:dyDescent="0.25"/>
  <cols>
    <col min="1" max="11" width="8.7109375" style="37" customWidth="1"/>
    <col min="12" max="12" width="11" style="37" customWidth="1"/>
    <col min="13" max="16384" width="8.5703125" style="37"/>
  </cols>
  <sheetData>
    <row r="1" spans="1:11" ht="15.75" x14ac:dyDescent="0.25">
      <c r="A1" s="61" t="s">
        <v>262</v>
      </c>
      <c r="B1" s="61"/>
      <c r="C1" s="61"/>
      <c r="D1" s="61"/>
      <c r="E1" s="61"/>
      <c r="F1" s="61"/>
      <c r="G1" s="61"/>
      <c r="H1" s="61"/>
      <c r="I1" s="61"/>
      <c r="J1" s="61"/>
      <c r="K1" s="61"/>
    </row>
    <row r="2" spans="1:11" ht="79.5" customHeight="1" x14ac:dyDescent="0.25">
      <c r="A2" s="56" t="s">
        <v>250</v>
      </c>
      <c r="B2" s="56"/>
      <c r="C2" s="56"/>
      <c r="D2" s="56"/>
      <c r="E2" s="56"/>
      <c r="F2" s="56"/>
      <c r="G2" s="56"/>
      <c r="H2" s="56"/>
      <c r="I2" s="56"/>
      <c r="J2" s="56"/>
      <c r="K2" s="56"/>
    </row>
    <row r="3" spans="1:11" x14ac:dyDescent="0.2">
      <c r="A3" s="62" t="s">
        <v>251</v>
      </c>
      <c r="B3" s="62"/>
      <c r="C3" s="62"/>
      <c r="D3" s="62"/>
      <c r="E3" s="62"/>
      <c r="F3" s="62"/>
      <c r="G3" s="62"/>
      <c r="H3" s="62"/>
      <c r="I3" s="62"/>
      <c r="J3" s="62"/>
      <c r="K3" s="62"/>
    </row>
    <row r="4" spans="1:11" x14ac:dyDescent="0.2">
      <c r="A4" s="62" t="s">
        <v>252</v>
      </c>
      <c r="B4" s="62"/>
      <c r="C4" s="62"/>
      <c r="D4" s="62"/>
      <c r="E4" s="62"/>
      <c r="F4" s="62"/>
      <c r="G4" s="62"/>
      <c r="H4" s="62"/>
      <c r="I4" s="62"/>
      <c r="J4" s="62"/>
      <c r="K4" s="62"/>
    </row>
    <row r="5" spans="1:11" x14ac:dyDescent="0.25">
      <c r="A5" s="58" t="s">
        <v>253</v>
      </c>
      <c r="B5" s="58"/>
      <c r="C5" s="58"/>
      <c r="D5" s="58"/>
      <c r="E5" s="58"/>
      <c r="F5" s="58"/>
      <c r="G5" s="58"/>
      <c r="H5" s="58"/>
      <c r="I5" s="58"/>
      <c r="J5" s="58"/>
      <c r="K5" s="58"/>
    </row>
    <row r="6" spans="1:11" x14ac:dyDescent="0.25">
      <c r="A6" s="58" t="s">
        <v>254</v>
      </c>
      <c r="B6" s="58"/>
      <c r="C6" s="58"/>
      <c r="D6" s="58"/>
      <c r="E6" s="58"/>
      <c r="F6" s="58"/>
      <c r="G6" s="58"/>
      <c r="H6" s="58"/>
      <c r="I6" s="58"/>
      <c r="J6" s="58"/>
      <c r="K6" s="58"/>
    </row>
    <row r="7" spans="1:11" x14ac:dyDescent="0.25">
      <c r="A7" s="58" t="s">
        <v>255</v>
      </c>
      <c r="B7" s="58"/>
      <c r="C7" s="58"/>
      <c r="D7" s="58"/>
      <c r="E7" s="58"/>
      <c r="F7" s="58"/>
      <c r="G7" s="58"/>
      <c r="H7" s="58"/>
      <c r="I7" s="58"/>
      <c r="J7" s="58"/>
      <c r="K7" s="58"/>
    </row>
    <row r="10" spans="1:11" s="39" customFormat="1" ht="15.75" x14ac:dyDescent="0.25">
      <c r="A10" s="61" t="s">
        <v>263</v>
      </c>
      <c r="B10" s="61"/>
      <c r="C10" s="61"/>
      <c r="D10" s="61"/>
      <c r="E10" s="61"/>
      <c r="F10" s="61"/>
      <c r="G10" s="61"/>
      <c r="H10" s="61"/>
      <c r="I10" s="61"/>
      <c r="J10" s="61"/>
      <c r="K10" s="61"/>
    </row>
    <row r="11" spans="1:11" x14ac:dyDescent="0.25">
      <c r="B11" s="63" t="s">
        <v>0</v>
      </c>
      <c r="C11" s="63"/>
      <c r="D11" s="63"/>
      <c r="E11" s="63"/>
      <c r="F11" s="63"/>
      <c r="G11" s="63"/>
      <c r="H11" s="63"/>
      <c r="I11" s="63"/>
      <c r="J11" s="63"/>
      <c r="K11" s="63"/>
    </row>
    <row r="12" spans="1:11" x14ac:dyDescent="0.25">
      <c r="A12" s="38"/>
      <c r="B12" s="64" t="s">
        <v>1</v>
      </c>
      <c r="C12" s="64"/>
      <c r="D12" s="64"/>
      <c r="E12" s="64"/>
      <c r="F12" s="64"/>
      <c r="G12" s="64"/>
      <c r="H12" s="64"/>
      <c r="I12" s="64"/>
      <c r="J12" s="65" t="s">
        <v>2</v>
      </c>
      <c r="K12" s="65"/>
    </row>
    <row r="13" spans="1:11" x14ac:dyDescent="0.25">
      <c r="A13" s="38"/>
      <c r="B13" s="66" t="s">
        <v>202</v>
      </c>
      <c r="C13" s="66"/>
      <c r="D13" s="66" t="s">
        <v>3</v>
      </c>
      <c r="E13" s="66"/>
      <c r="F13" s="66" t="s">
        <v>4</v>
      </c>
      <c r="G13" s="66"/>
      <c r="H13" s="66" t="s">
        <v>5</v>
      </c>
      <c r="I13" s="66"/>
      <c r="J13" s="66" t="s">
        <v>6</v>
      </c>
      <c r="K13" s="66"/>
    </row>
    <row r="14" spans="1:11" x14ac:dyDescent="0.25">
      <c r="A14" s="38" t="s">
        <v>7</v>
      </c>
      <c r="B14" s="38">
        <v>31</v>
      </c>
      <c r="C14" s="38">
        <v>24</v>
      </c>
      <c r="D14" s="38">
        <v>23</v>
      </c>
      <c r="E14" s="38">
        <v>16</v>
      </c>
      <c r="F14" s="38">
        <v>15</v>
      </c>
      <c r="G14" s="38">
        <v>8</v>
      </c>
      <c r="H14" s="38">
        <v>7</v>
      </c>
      <c r="I14" s="38">
        <v>0</v>
      </c>
      <c r="J14" s="38">
        <v>31</v>
      </c>
      <c r="K14" s="38">
        <v>0</v>
      </c>
    </row>
    <row r="17" spans="1:11" ht="12.75" customHeight="1" x14ac:dyDescent="0.25">
      <c r="A17" s="56" t="s">
        <v>202</v>
      </c>
      <c r="B17" s="56"/>
      <c r="C17" s="56"/>
      <c r="D17" s="56" t="s">
        <v>246</v>
      </c>
      <c r="E17" s="56"/>
      <c r="F17" s="56"/>
      <c r="G17" s="56"/>
      <c r="H17" s="56"/>
      <c r="I17" s="56"/>
      <c r="J17" s="56"/>
      <c r="K17" s="56"/>
    </row>
    <row r="18" spans="1:11" x14ac:dyDescent="0.25">
      <c r="A18" s="56"/>
      <c r="B18" s="56"/>
      <c r="C18" s="56"/>
      <c r="D18" s="58" t="s">
        <v>239</v>
      </c>
      <c r="E18" s="58"/>
      <c r="F18" s="58"/>
      <c r="G18" s="58"/>
      <c r="H18" s="58"/>
      <c r="I18" s="58"/>
      <c r="J18" s="58"/>
      <c r="K18" s="58"/>
    </row>
    <row r="19" spans="1:11" x14ac:dyDescent="0.25">
      <c r="A19" s="56"/>
      <c r="B19" s="56"/>
      <c r="C19" s="56"/>
      <c r="D19" s="58" t="s">
        <v>240</v>
      </c>
      <c r="E19" s="58"/>
      <c r="F19" s="58"/>
      <c r="G19" s="58"/>
      <c r="H19" s="58"/>
      <c r="I19" s="58"/>
      <c r="J19" s="58"/>
      <c r="K19" s="58"/>
    </row>
    <row r="20" spans="1:11" x14ac:dyDescent="0.25">
      <c r="A20" s="56"/>
      <c r="B20" s="56"/>
      <c r="C20" s="56"/>
      <c r="D20" s="58" t="s">
        <v>241</v>
      </c>
      <c r="E20" s="58"/>
      <c r="F20" s="58"/>
      <c r="G20" s="58"/>
      <c r="H20" s="58"/>
      <c r="I20" s="58"/>
      <c r="J20" s="58"/>
      <c r="K20" s="58"/>
    </row>
    <row r="21" spans="1:11" x14ac:dyDescent="0.25">
      <c r="A21" s="56"/>
      <c r="B21" s="56"/>
      <c r="C21" s="56"/>
      <c r="D21" s="58" t="s">
        <v>242</v>
      </c>
      <c r="E21" s="58"/>
      <c r="F21" s="58"/>
      <c r="G21" s="58"/>
      <c r="H21" s="58"/>
      <c r="I21" s="58"/>
      <c r="J21" s="58"/>
      <c r="K21" s="58"/>
    </row>
    <row r="22" spans="1:11" x14ac:dyDescent="0.25">
      <c r="A22" s="56"/>
      <c r="B22" s="56"/>
      <c r="C22" s="56"/>
      <c r="D22" s="56" t="s">
        <v>243</v>
      </c>
      <c r="E22" s="56"/>
      <c r="F22" s="56"/>
      <c r="G22" s="56"/>
      <c r="H22" s="56"/>
      <c r="I22" s="56"/>
      <c r="J22" s="56"/>
      <c r="K22" s="56"/>
    </row>
    <row r="23" spans="1:11" x14ac:dyDescent="0.25">
      <c r="A23" s="56"/>
      <c r="B23" s="56"/>
      <c r="C23" s="56"/>
      <c r="D23" s="58" t="s">
        <v>244</v>
      </c>
      <c r="E23" s="58"/>
      <c r="F23" s="58"/>
      <c r="G23" s="58"/>
      <c r="H23" s="58"/>
      <c r="I23" s="58"/>
      <c r="J23" s="58"/>
      <c r="K23" s="58"/>
    </row>
    <row r="24" spans="1:11" ht="15" x14ac:dyDescent="0.25">
      <c r="A24" s="56"/>
      <c r="B24" s="56"/>
      <c r="C24" s="56"/>
      <c r="D24" s="59" t="s">
        <v>256</v>
      </c>
      <c r="E24" s="60"/>
      <c r="F24" s="60"/>
      <c r="G24" s="60"/>
      <c r="H24" s="60"/>
      <c r="I24" s="60"/>
      <c r="J24" s="60"/>
      <c r="K24" s="60"/>
    </row>
    <row r="25" spans="1:11" x14ac:dyDescent="0.25">
      <c r="A25" s="56"/>
      <c r="B25" s="56"/>
      <c r="C25" s="56"/>
      <c r="D25" s="58" t="s">
        <v>245</v>
      </c>
      <c r="E25" s="58"/>
      <c r="F25" s="58"/>
      <c r="G25" s="58"/>
      <c r="H25" s="58"/>
      <c r="I25" s="58"/>
      <c r="J25" s="58"/>
      <c r="K25" s="58"/>
    </row>
    <row r="27" spans="1:11" ht="27" customHeight="1" x14ac:dyDescent="0.25">
      <c r="A27" s="56" t="s">
        <v>247</v>
      </c>
      <c r="B27" s="56"/>
      <c r="C27" s="56"/>
      <c r="D27" s="56" t="s">
        <v>248</v>
      </c>
      <c r="E27" s="56"/>
      <c r="F27" s="56"/>
      <c r="G27" s="56"/>
      <c r="H27" s="56"/>
      <c r="I27" s="56"/>
      <c r="J27" s="56"/>
      <c r="K27" s="56"/>
    </row>
    <row r="29" spans="1:11" ht="27" customHeight="1" x14ac:dyDescent="0.25">
      <c r="A29" s="56" t="s">
        <v>14</v>
      </c>
      <c r="B29" s="56"/>
      <c r="C29" s="56"/>
      <c r="D29" s="56" t="s">
        <v>303</v>
      </c>
      <c r="E29" s="56"/>
      <c r="F29" s="56"/>
      <c r="G29" s="56"/>
      <c r="H29" s="56"/>
      <c r="I29" s="56"/>
      <c r="J29" s="56"/>
      <c r="K29" s="56"/>
    </row>
    <row r="31" spans="1:11" ht="39" customHeight="1" x14ac:dyDescent="0.25">
      <c r="A31" s="56" t="s">
        <v>249</v>
      </c>
      <c r="B31" s="56"/>
      <c r="C31" s="56"/>
      <c r="D31" s="56" t="s">
        <v>304</v>
      </c>
      <c r="E31" s="56"/>
      <c r="F31" s="56"/>
      <c r="G31" s="56"/>
      <c r="H31" s="56"/>
      <c r="I31" s="56"/>
      <c r="J31" s="56"/>
      <c r="K31" s="56"/>
    </row>
    <row r="34" spans="1:11" s="39" customFormat="1" ht="15.75" x14ac:dyDescent="0.25">
      <c r="A34" s="61" t="s">
        <v>264</v>
      </c>
      <c r="B34" s="61"/>
      <c r="C34" s="61"/>
      <c r="D34" s="61"/>
      <c r="E34" s="61"/>
      <c r="F34" s="61"/>
      <c r="G34" s="61"/>
      <c r="H34" s="61"/>
      <c r="I34" s="61"/>
      <c r="J34" s="61"/>
      <c r="K34" s="61"/>
    </row>
    <row r="35" spans="1:11" ht="158.25" customHeight="1" x14ac:dyDescent="0.25">
      <c r="A35" s="56" t="s">
        <v>266</v>
      </c>
      <c r="B35" s="57"/>
      <c r="C35" s="57"/>
      <c r="D35" s="57"/>
      <c r="E35" s="57"/>
      <c r="F35" s="57"/>
      <c r="G35" s="57"/>
      <c r="H35" s="57"/>
      <c r="I35" s="57"/>
      <c r="J35" s="57"/>
      <c r="K35" s="57"/>
    </row>
    <row r="36" spans="1:11" x14ac:dyDescent="0.25">
      <c r="A36" s="58" t="s">
        <v>265</v>
      </c>
      <c r="B36" s="58"/>
      <c r="C36" s="58"/>
      <c r="D36" s="58"/>
      <c r="E36" s="58"/>
      <c r="F36" s="58"/>
      <c r="G36" s="58"/>
      <c r="H36" s="58"/>
      <c r="I36" s="58"/>
      <c r="J36" s="58"/>
      <c r="K36" s="58"/>
    </row>
  </sheetData>
  <mergeCells count="35">
    <mergeCell ref="B11:K11"/>
    <mergeCell ref="B12:I12"/>
    <mergeCell ref="J12:K12"/>
    <mergeCell ref="B13:C13"/>
    <mergeCell ref="D13:E13"/>
    <mergeCell ref="F13:G13"/>
    <mergeCell ref="H13:I13"/>
    <mergeCell ref="J13:K13"/>
    <mergeCell ref="A31:C31"/>
    <mergeCell ref="D31:K31"/>
    <mergeCell ref="D21:K21"/>
    <mergeCell ref="D22:K22"/>
    <mergeCell ref="D23:K23"/>
    <mergeCell ref="D25:K25"/>
    <mergeCell ref="A17:C25"/>
    <mergeCell ref="D17:K17"/>
    <mergeCell ref="D18:K18"/>
    <mergeCell ref="D19:K19"/>
    <mergeCell ref="D20:K20"/>
    <mergeCell ref="A35:K35"/>
    <mergeCell ref="A36:K36"/>
    <mergeCell ref="A7:K7"/>
    <mergeCell ref="D24:K24"/>
    <mergeCell ref="A1:K1"/>
    <mergeCell ref="A10:K10"/>
    <mergeCell ref="A34:K34"/>
    <mergeCell ref="A2:K2"/>
    <mergeCell ref="A3:K3"/>
    <mergeCell ref="A4:K4"/>
    <mergeCell ref="A5:K5"/>
    <mergeCell ref="A6:K6"/>
    <mergeCell ref="A27:C27"/>
    <mergeCell ref="D27:K27"/>
    <mergeCell ref="A29:C29"/>
    <mergeCell ref="D29:K29"/>
  </mergeCells>
  <hyperlinks>
    <hyperlink ref="A5:K5" location="'Seq - Throttle'!A1" display="3) Throttle - throttles the thruster to a new setpoint" xr:uid="{777341AC-F38E-4C84-AAAB-83D6E029452B}"/>
    <hyperlink ref="A6:K6" location="'Seq - Conditioning'!A1" display="4) Conditioning - sequences executed at the beginning of a mission to burn off atmospheric contaminants" xr:uid="{A8C81E32-FDA2-4822-8226-0831A3EB5E7F}"/>
    <hyperlink ref="A7:K7" location="'Seq - BIT'!A1" display="5) BIT (Built-In Test) - miscellaneous sequences defined to support testing and evaluation." xr:uid="{23274EEC-3A60-41FC-A6D4-B3A7E5474D23}"/>
    <hyperlink ref="D18:K18" location="'Func Table 0 - Utilities'!A1" display="Table 0 - Utility functions common to various sequences" xr:uid="{C7A1684D-599B-44D2-9D16-4AFD18E93F8A}"/>
    <hyperlink ref="D19:K19" location="'Func Table 1 - Keeper'!A1" display="Table 1 - Keeper specific functions" xr:uid="{7E67A2B1-BDF6-471D-A728-7E589CE47623}"/>
    <hyperlink ref="D20:K20" location="'Func Table 2 - Anode'!A1" display="Table 2 - Anode specific functions" xr:uid="{04B208B9-45FA-4986-97BA-425F6BD6CF70}"/>
    <hyperlink ref="D21:K21" location="'Func Table 3 - Magnets'!A1" display="Table 3 - Magnet specific functions" xr:uid="{384994C4-8558-473A-8732-5A5808E35E6B}"/>
    <hyperlink ref="D23:K23" location="'Func Table 5 - Valves'!A1" display="Table 5 - Valve specific functions" xr:uid="{06895F3F-85F7-439C-9297-D064699654A1}"/>
    <hyperlink ref="D25:K25" location="'Func Table FF - Errors'!A1" display="Table FF - Error/abort functions" xr:uid="{3D1C7D89-758A-472B-90DA-AC9D1832F2FE}"/>
    <hyperlink ref="A3:K3" location="'Seq - Ready Mode'!A1" display="1) Ready Mode - a sequence that ignites the Keeper and moves the PPU state machine from Standby to Ready mode." xr:uid="{831A513A-B0EB-4F69-8CED-AA19B27A74C8}"/>
    <hyperlink ref="A4:K4" location="'Seq - Steady State'!A1" display="2) Steady State - energizes the magnets and anode and throttles to the first setpoint, going from Ready mode to Steady state" xr:uid="{56811BDF-A643-4C23-8CF3-F569BF7248AC}"/>
    <hyperlink ref="A36:K36" location="'Throttle Table'!A1" display="Throttle Tables" xr:uid="{5737E96A-CD9C-469D-9CEF-E5BC0D5903FA}"/>
  </hyperlinks>
  <pageMargins left="0.7" right="0.7" top="0.75" bottom="0.75" header="0.51180555555555496" footer="0.3"/>
  <pageSetup firstPageNumber="0" orientation="landscape" horizontalDpi="300" verticalDpi="300"/>
  <headerFooter>
    <oddFooter>&amp;C&amp;A&amp;RPage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4472C4"/>
    <pageSetUpPr fitToPage="1"/>
  </sheetPr>
  <dimension ref="A1:D17"/>
  <sheetViews>
    <sheetView zoomScale="140" zoomScaleNormal="140" workbookViewId="0">
      <selection activeCell="C26" sqref="C26"/>
    </sheetView>
  </sheetViews>
  <sheetFormatPr defaultColWidth="8.5703125" defaultRowHeight="12.75" x14ac:dyDescent="0.25"/>
  <cols>
    <col min="1" max="1" width="14.7109375" style="28" customWidth="1"/>
    <col min="2" max="2" width="12.7109375" style="28" customWidth="1"/>
    <col min="3" max="3" width="35.7109375" style="28" customWidth="1"/>
    <col min="4" max="4" width="100.7109375" style="28" customWidth="1"/>
    <col min="5" max="16384" width="8.5703125" style="28"/>
  </cols>
  <sheetData>
    <row r="1" spans="1:4" x14ac:dyDescent="0.25">
      <c r="A1" s="28" t="s">
        <v>163</v>
      </c>
      <c r="B1" s="28" t="s">
        <v>24</v>
      </c>
      <c r="C1" s="28" t="s">
        <v>162</v>
      </c>
      <c r="D1" s="28" t="s">
        <v>77</v>
      </c>
    </row>
    <row r="2" spans="1:4" x14ac:dyDescent="0.25">
      <c r="A2" s="28">
        <v>0</v>
      </c>
      <c r="B2" s="28">
        <f>COUNT(Table_MagnetFunctions[[#All],[Function Index]])-1</f>
        <v>11</v>
      </c>
      <c r="C2" s="28" t="s">
        <v>83</v>
      </c>
      <c r="D2" s="28" t="s">
        <v>79</v>
      </c>
    </row>
    <row r="3" spans="1:4" x14ac:dyDescent="0.25">
      <c r="A3" s="29">
        <f t="shared" ref="A3:A10" si="0">A2+1</f>
        <v>1</v>
      </c>
      <c r="B3" s="29" t="s">
        <v>103</v>
      </c>
      <c r="C3" s="29" t="s">
        <v>183</v>
      </c>
      <c r="D3" s="29" t="s">
        <v>205</v>
      </c>
    </row>
    <row r="4" spans="1:4" x14ac:dyDescent="0.25">
      <c r="A4" s="29">
        <f t="shared" si="0"/>
        <v>2</v>
      </c>
      <c r="B4" s="29" t="s">
        <v>90</v>
      </c>
      <c r="C4" s="29" t="s">
        <v>184</v>
      </c>
      <c r="D4" s="29" t="s">
        <v>206</v>
      </c>
    </row>
    <row r="5" spans="1:4" x14ac:dyDescent="0.25">
      <c r="A5" s="28">
        <f t="shared" si="0"/>
        <v>3</v>
      </c>
      <c r="B5" s="28" t="s">
        <v>84</v>
      </c>
      <c r="C5" s="28" t="s">
        <v>185</v>
      </c>
      <c r="D5" s="28" t="s">
        <v>91</v>
      </c>
    </row>
    <row r="6" spans="1:4" x14ac:dyDescent="0.25">
      <c r="A6" s="28">
        <f t="shared" si="0"/>
        <v>4</v>
      </c>
      <c r="B6" s="28" t="s">
        <v>84</v>
      </c>
      <c r="C6" s="28" t="s">
        <v>186</v>
      </c>
      <c r="D6" s="28" t="s">
        <v>92</v>
      </c>
    </row>
    <row r="7" spans="1:4" x14ac:dyDescent="0.25">
      <c r="A7" s="29">
        <f t="shared" si="0"/>
        <v>5</v>
      </c>
      <c r="B7" s="29" t="s">
        <v>84</v>
      </c>
      <c r="C7" s="29" t="s">
        <v>187</v>
      </c>
      <c r="D7" s="29" t="s">
        <v>93</v>
      </c>
    </row>
    <row r="8" spans="1:4" x14ac:dyDescent="0.25">
      <c r="A8" s="47">
        <f t="shared" si="0"/>
        <v>6</v>
      </c>
      <c r="B8" s="47" t="s">
        <v>84</v>
      </c>
      <c r="C8" s="47" t="s">
        <v>188</v>
      </c>
      <c r="D8" s="47" t="s">
        <v>207</v>
      </c>
    </row>
    <row r="9" spans="1:4" x14ac:dyDescent="0.25">
      <c r="A9" s="29">
        <f t="shared" si="0"/>
        <v>7</v>
      </c>
      <c r="B9" s="29" t="s">
        <v>84</v>
      </c>
      <c r="C9" s="29" t="s">
        <v>189</v>
      </c>
      <c r="D9" s="29" t="s">
        <v>208</v>
      </c>
    </row>
    <row r="10" spans="1:4" x14ac:dyDescent="0.25">
      <c r="A10" s="28">
        <f t="shared" si="0"/>
        <v>8</v>
      </c>
      <c r="B10" s="28" t="s">
        <v>84</v>
      </c>
      <c r="C10" s="28" t="s">
        <v>190</v>
      </c>
      <c r="D10" s="28" t="s">
        <v>135</v>
      </c>
    </row>
    <row r="11" spans="1:4" s="46" customFormat="1" x14ac:dyDescent="0.25">
      <c r="A11" s="48">
        <v>9</v>
      </c>
      <c r="B11" s="48" t="s">
        <v>103</v>
      </c>
      <c r="C11" s="48" t="s">
        <v>191</v>
      </c>
      <c r="D11" s="48" t="s">
        <v>209</v>
      </c>
    </row>
    <row r="12" spans="1:4" s="49" customFormat="1" x14ac:dyDescent="0.25">
      <c r="A12" s="49">
        <v>10</v>
      </c>
      <c r="B12" s="49" t="s">
        <v>84</v>
      </c>
      <c r="C12" s="49" t="s">
        <v>282</v>
      </c>
      <c r="D12" s="49" t="s">
        <v>283</v>
      </c>
    </row>
    <row r="13" spans="1:4" s="46" customFormat="1" ht="12.75" customHeight="1" x14ac:dyDescent="0.25">
      <c r="A13" s="46">
        <v>11</v>
      </c>
      <c r="B13" s="46" t="s">
        <v>84</v>
      </c>
      <c r="C13" s="46" t="s">
        <v>294</v>
      </c>
      <c r="D13" s="46" t="s">
        <v>295</v>
      </c>
    </row>
    <row r="14" spans="1:4" x14ac:dyDescent="0.25">
      <c r="A14" s="29"/>
      <c r="B14" s="29"/>
      <c r="C14" s="29"/>
      <c r="D14" s="29"/>
    </row>
    <row r="15" spans="1:4" s="46" customFormat="1" x14ac:dyDescent="0.25">
      <c r="A15" s="29"/>
      <c r="B15" s="29"/>
      <c r="C15" s="29"/>
      <c r="D15" s="29"/>
    </row>
    <row r="17" spans="1:4" ht="15" x14ac:dyDescent="0.25">
      <c r="A17" s="70" t="s">
        <v>267</v>
      </c>
      <c r="B17" s="71"/>
      <c r="C17" s="71"/>
      <c r="D17" s="71"/>
    </row>
  </sheetData>
  <mergeCells count="1">
    <mergeCell ref="A17:D17"/>
  </mergeCells>
  <pageMargins left="0.7" right="0.7" top="0.75" bottom="0.75" header="0.51180555555555496" footer="0.3"/>
  <pageSetup firstPageNumber="0" orientation="landscape" horizontalDpi="300" verticalDpi="300" r:id="rId1"/>
  <headerFooter>
    <oddFooter>&amp;C&amp;A&amp;RPage &amp;P</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70AD47"/>
    <pageSetUpPr fitToPage="1"/>
  </sheetPr>
  <dimension ref="A1:D8"/>
  <sheetViews>
    <sheetView zoomScale="140" zoomScaleNormal="140" workbookViewId="0">
      <selection activeCell="D48" sqref="D48"/>
    </sheetView>
  </sheetViews>
  <sheetFormatPr defaultColWidth="8.85546875" defaultRowHeight="12.75" x14ac:dyDescent="0.25"/>
  <cols>
    <col min="1" max="1" width="14.7109375" style="28" customWidth="1"/>
    <col min="2" max="2" width="12.7109375" style="28" customWidth="1"/>
    <col min="3" max="3" width="28.7109375" style="28" customWidth="1"/>
    <col min="4" max="4" width="100.7109375" style="28" customWidth="1"/>
    <col min="5" max="16384" width="8.85546875" style="28"/>
  </cols>
  <sheetData>
    <row r="1" spans="1:4" x14ac:dyDescent="0.25">
      <c r="A1" s="28" t="s">
        <v>76</v>
      </c>
      <c r="B1" s="28" t="s">
        <v>24</v>
      </c>
      <c r="C1" s="28" t="s">
        <v>162</v>
      </c>
      <c r="D1" s="28" t="s">
        <v>77</v>
      </c>
    </row>
    <row r="2" spans="1:4" x14ac:dyDescent="0.25">
      <c r="A2" s="28">
        <v>0</v>
      </c>
      <c r="B2" s="28">
        <f>COUNT(Table_ValveFunctions9[[#All],[SubIndex]])-1</f>
        <v>6</v>
      </c>
      <c r="C2" s="28" t="s">
        <v>83</v>
      </c>
      <c r="D2" s="28" t="s">
        <v>79</v>
      </c>
    </row>
    <row r="3" spans="1:4" x14ac:dyDescent="0.25">
      <c r="A3" s="28">
        <f t="shared" ref="A3:A8" si="0">A2+1</f>
        <v>1</v>
      </c>
      <c r="B3" s="28" t="s">
        <v>94</v>
      </c>
      <c r="C3" s="28" t="s">
        <v>192</v>
      </c>
      <c r="D3" s="28" t="s">
        <v>212</v>
      </c>
    </row>
    <row r="4" spans="1:4" x14ac:dyDescent="0.25">
      <c r="A4" s="28">
        <f t="shared" si="0"/>
        <v>2</v>
      </c>
      <c r="B4" s="28" t="s">
        <v>214</v>
      </c>
      <c r="C4" s="28" t="s">
        <v>193</v>
      </c>
      <c r="D4" s="28" t="s">
        <v>215</v>
      </c>
    </row>
    <row r="5" spans="1:4" x14ac:dyDescent="0.25">
      <c r="A5" s="28">
        <f t="shared" si="0"/>
        <v>3</v>
      </c>
      <c r="B5" s="28" t="s">
        <v>94</v>
      </c>
      <c r="C5" s="28" t="s">
        <v>194</v>
      </c>
      <c r="D5" s="28" t="s">
        <v>213</v>
      </c>
    </row>
    <row r="6" spans="1:4" x14ac:dyDescent="0.25">
      <c r="A6" s="28">
        <f t="shared" si="0"/>
        <v>4</v>
      </c>
      <c r="B6" s="28" t="s">
        <v>111</v>
      </c>
      <c r="C6" s="28" t="s">
        <v>195</v>
      </c>
      <c r="D6" s="28" t="s">
        <v>112</v>
      </c>
    </row>
    <row r="7" spans="1:4" x14ac:dyDescent="0.25">
      <c r="A7" s="28">
        <f t="shared" si="0"/>
        <v>5</v>
      </c>
      <c r="B7" s="28" t="s">
        <v>84</v>
      </c>
      <c r="C7" s="28" t="s">
        <v>196</v>
      </c>
      <c r="D7" s="28" t="s">
        <v>210</v>
      </c>
    </row>
    <row r="8" spans="1:4" x14ac:dyDescent="0.25">
      <c r="A8" s="28">
        <f t="shared" si="0"/>
        <v>6</v>
      </c>
      <c r="B8" s="28" t="s">
        <v>84</v>
      </c>
      <c r="C8" s="28" t="s">
        <v>197</v>
      </c>
      <c r="D8" s="28" t="s">
        <v>211</v>
      </c>
    </row>
  </sheetData>
  <pageMargins left="0.7" right="0.7" top="0.75" bottom="0.75" header="0.51180555555555496" footer="0.3"/>
  <pageSetup firstPageNumber="0" orientation="landscape" horizontalDpi="300" verticalDpi="300"/>
  <headerFooter>
    <oddFooter>&amp;C&amp;A&amp;RPage &amp;P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1F2A3-DB96-4DFA-9606-6BD529798530}">
  <sheetPr>
    <tabColor rgb="FFFF0000"/>
    <pageSetUpPr fitToPage="1"/>
  </sheetPr>
  <dimension ref="A1:C15"/>
  <sheetViews>
    <sheetView zoomScale="140" zoomScaleNormal="140" workbookViewId="0">
      <selection activeCell="C6" sqref="C6"/>
    </sheetView>
  </sheetViews>
  <sheetFormatPr defaultColWidth="8.85546875" defaultRowHeight="12.75" x14ac:dyDescent="0.25"/>
  <cols>
    <col min="1" max="1" width="10.7109375" style="31" customWidth="1"/>
    <col min="2" max="3" width="39.7109375" style="31" customWidth="1"/>
    <col min="4" max="16384" width="8.85546875" style="31"/>
  </cols>
  <sheetData>
    <row r="1" spans="1:3" x14ac:dyDescent="0.25">
      <c r="A1" s="30" t="s">
        <v>257</v>
      </c>
      <c r="B1" s="30" t="s">
        <v>249</v>
      </c>
      <c r="C1" s="30" t="s">
        <v>14</v>
      </c>
    </row>
    <row r="2" spans="1:3" x14ac:dyDescent="0.25">
      <c r="A2" s="31">
        <v>0</v>
      </c>
      <c r="B2" s="31" t="s">
        <v>258</v>
      </c>
      <c r="C2" s="31" t="s">
        <v>95</v>
      </c>
    </row>
    <row r="3" spans="1:3" x14ac:dyDescent="0.25">
      <c r="A3" s="31">
        <f>A2+1</f>
        <v>1</v>
      </c>
      <c r="B3" s="31" t="s">
        <v>259</v>
      </c>
      <c r="C3" s="31" t="s">
        <v>97</v>
      </c>
    </row>
    <row r="4" spans="1:3" x14ac:dyDescent="0.25">
      <c r="A4" s="31">
        <f>A3+1</f>
        <v>2</v>
      </c>
      <c r="B4" s="31" t="s">
        <v>260</v>
      </c>
      <c r="C4" s="31" t="s">
        <v>97</v>
      </c>
    </row>
    <row r="5" spans="1:3" x14ac:dyDescent="0.25">
      <c r="A5" s="31">
        <v>3</v>
      </c>
      <c r="B5" s="31" t="s">
        <v>261</v>
      </c>
      <c r="C5" s="31" t="s">
        <v>99</v>
      </c>
    </row>
    <row r="6" spans="1:3" x14ac:dyDescent="0.25">
      <c r="A6" s="31">
        <v>4</v>
      </c>
      <c r="B6" s="31" t="s">
        <v>259</v>
      </c>
      <c r="C6" s="31" t="s">
        <v>150</v>
      </c>
    </row>
    <row r="7" spans="1:3" x14ac:dyDescent="0.25">
      <c r="A7" s="31">
        <v>5</v>
      </c>
      <c r="B7" s="31" t="s">
        <v>260</v>
      </c>
      <c r="C7" s="31" t="s">
        <v>150</v>
      </c>
    </row>
    <row r="8" spans="1:3" x14ac:dyDescent="0.25">
      <c r="A8" s="31">
        <v>6</v>
      </c>
      <c r="B8" s="31" t="s">
        <v>259</v>
      </c>
      <c r="C8" s="31" t="s">
        <v>153</v>
      </c>
    </row>
    <row r="9" spans="1:3" x14ac:dyDescent="0.25">
      <c r="A9" s="31">
        <v>7</v>
      </c>
      <c r="B9" s="31" t="s">
        <v>261</v>
      </c>
      <c r="C9" s="31" t="s">
        <v>153</v>
      </c>
    </row>
    <row r="10" spans="1:3" x14ac:dyDescent="0.25">
      <c r="A10" s="31">
        <v>8</v>
      </c>
      <c r="B10" s="31" t="s">
        <v>259</v>
      </c>
      <c r="C10" s="31" t="s">
        <v>152</v>
      </c>
    </row>
    <row r="11" spans="1:3" x14ac:dyDescent="0.25">
      <c r="A11" s="31">
        <v>9</v>
      </c>
      <c r="B11" s="31" t="s">
        <v>259</v>
      </c>
      <c r="C11" s="31" t="s">
        <v>154</v>
      </c>
    </row>
    <row r="12" spans="1:3" x14ac:dyDescent="0.25">
      <c r="A12" s="31">
        <v>10</v>
      </c>
      <c r="B12" s="31" t="s">
        <v>259</v>
      </c>
      <c r="C12" s="31" t="s">
        <v>155</v>
      </c>
    </row>
    <row r="13" spans="1:3" x14ac:dyDescent="0.25">
      <c r="A13" s="31">
        <v>11</v>
      </c>
      <c r="B13" s="31" t="s">
        <v>260</v>
      </c>
      <c r="C13" s="31" t="s">
        <v>155</v>
      </c>
    </row>
    <row r="14" spans="1:3" x14ac:dyDescent="0.25">
      <c r="A14" s="31">
        <v>12</v>
      </c>
      <c r="B14" s="31" t="s">
        <v>259</v>
      </c>
      <c r="C14" s="31" t="s">
        <v>156</v>
      </c>
    </row>
    <row r="15" spans="1:3" x14ac:dyDescent="0.25">
      <c r="A15" s="31">
        <v>13</v>
      </c>
      <c r="B15" s="31" t="s">
        <v>261</v>
      </c>
      <c r="C15" s="31" t="s">
        <v>156</v>
      </c>
    </row>
  </sheetData>
  <pageMargins left="0.7" right="0.7" top="0.75" bottom="0.75" header="0.51180555555555496" footer="0.3"/>
  <pageSetup firstPageNumber="0" orientation="landscape" horizontalDpi="300" verticalDpi="300" r:id="rId1"/>
  <headerFooter>
    <oddFooter>&amp;C&amp;A&amp;RPage &amp;P</oddFoot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pageSetUpPr fitToPage="1"/>
  </sheetPr>
  <dimension ref="A1:D17"/>
  <sheetViews>
    <sheetView zoomScale="140" zoomScaleNormal="140" workbookViewId="0">
      <selection activeCell="C26" sqref="C26"/>
    </sheetView>
  </sheetViews>
  <sheetFormatPr defaultColWidth="8.85546875" defaultRowHeight="12.75" x14ac:dyDescent="0.25"/>
  <cols>
    <col min="1" max="1" width="14.7109375" style="31" customWidth="1"/>
    <col min="2" max="2" width="12.7109375" style="31" customWidth="1"/>
    <col min="3" max="3" width="30.7109375" style="31" customWidth="1"/>
    <col min="4" max="4" width="100.7109375" style="31" customWidth="1"/>
    <col min="5" max="16384" width="8.85546875" style="31"/>
  </cols>
  <sheetData>
    <row r="1" spans="1:4" x14ac:dyDescent="0.25">
      <c r="A1" s="30" t="s">
        <v>76</v>
      </c>
      <c r="B1" s="30" t="s">
        <v>24</v>
      </c>
      <c r="C1" s="30" t="s">
        <v>162</v>
      </c>
      <c r="D1" s="30" t="s">
        <v>77</v>
      </c>
    </row>
    <row r="2" spans="1:4" x14ac:dyDescent="0.25">
      <c r="A2" s="31">
        <v>0</v>
      </c>
      <c r="B2" s="31">
        <f>COUNT(Table_ErrorFunctions[[#All],[SubIndex]])-1</f>
        <v>11</v>
      </c>
      <c r="C2" s="31" t="s">
        <v>83</v>
      </c>
      <c r="D2" s="31" t="s">
        <v>79</v>
      </c>
    </row>
    <row r="3" spans="1:4" x14ac:dyDescent="0.25">
      <c r="A3" s="31">
        <f>A2+1</f>
        <v>1</v>
      </c>
      <c r="B3" s="31">
        <v>0</v>
      </c>
      <c r="C3" s="31" t="s">
        <v>95</v>
      </c>
      <c r="D3" s="31" t="s">
        <v>96</v>
      </c>
    </row>
    <row r="4" spans="1:4" x14ac:dyDescent="0.25">
      <c r="A4" s="31">
        <f>A3+1</f>
        <v>2</v>
      </c>
      <c r="B4" s="31">
        <v>0</v>
      </c>
      <c r="C4" s="31" t="s">
        <v>97</v>
      </c>
      <c r="D4" s="31" t="s">
        <v>98</v>
      </c>
    </row>
    <row r="5" spans="1:4" x14ac:dyDescent="0.25">
      <c r="A5" s="54">
        <v>3</v>
      </c>
      <c r="B5" s="54">
        <v>0</v>
      </c>
      <c r="C5" s="54" t="s">
        <v>99</v>
      </c>
      <c r="D5" s="54" t="s">
        <v>101</v>
      </c>
    </row>
    <row r="6" spans="1:4" x14ac:dyDescent="0.25">
      <c r="A6" s="31">
        <v>4</v>
      </c>
      <c r="B6" s="31">
        <v>0</v>
      </c>
      <c r="C6" s="31" t="s">
        <v>150</v>
      </c>
      <c r="D6" s="31" t="s">
        <v>278</v>
      </c>
    </row>
    <row r="7" spans="1:4" x14ac:dyDescent="0.25">
      <c r="A7" s="31">
        <v>5</v>
      </c>
      <c r="B7" s="31">
        <v>0</v>
      </c>
      <c r="C7" s="31" t="s">
        <v>151</v>
      </c>
      <c r="D7" s="31" t="s">
        <v>278</v>
      </c>
    </row>
    <row r="8" spans="1:4" x14ac:dyDescent="0.25">
      <c r="A8" s="31">
        <v>6</v>
      </c>
      <c r="B8" s="31">
        <v>0</v>
      </c>
      <c r="C8" s="31" t="s">
        <v>152</v>
      </c>
      <c r="D8" s="31" t="s">
        <v>278</v>
      </c>
    </row>
    <row r="9" spans="1:4" x14ac:dyDescent="0.25">
      <c r="A9" s="54">
        <v>7</v>
      </c>
      <c r="B9" s="54">
        <v>0</v>
      </c>
      <c r="C9" s="54" t="s">
        <v>153</v>
      </c>
      <c r="D9" s="54" t="s">
        <v>157</v>
      </c>
    </row>
    <row r="10" spans="1:4" x14ac:dyDescent="0.25">
      <c r="A10" s="31">
        <v>8</v>
      </c>
      <c r="B10" s="31">
        <v>0</v>
      </c>
      <c r="C10" s="31" t="s">
        <v>154</v>
      </c>
      <c r="D10" s="31" t="s">
        <v>278</v>
      </c>
    </row>
    <row r="11" spans="1:4" x14ac:dyDescent="0.25">
      <c r="A11" s="54">
        <v>9</v>
      </c>
      <c r="B11" s="54">
        <v>0</v>
      </c>
      <c r="C11" s="54" t="s">
        <v>155</v>
      </c>
      <c r="D11" s="54" t="s">
        <v>278</v>
      </c>
    </row>
    <row r="12" spans="1:4" x14ac:dyDescent="0.25">
      <c r="A12" s="54">
        <v>10</v>
      </c>
      <c r="B12" s="54">
        <v>0</v>
      </c>
      <c r="C12" s="54" t="s">
        <v>156</v>
      </c>
      <c r="D12" s="54" t="s">
        <v>158</v>
      </c>
    </row>
    <row r="13" spans="1:4" x14ac:dyDescent="0.25">
      <c r="A13" s="31">
        <v>11</v>
      </c>
      <c r="B13" s="31">
        <v>0</v>
      </c>
      <c r="C13" s="31" t="s">
        <v>308</v>
      </c>
    </row>
    <row r="17" spans="1:4" ht="15" x14ac:dyDescent="0.25">
      <c r="A17" s="72" t="s">
        <v>305</v>
      </c>
      <c r="B17" s="71"/>
      <c r="C17" s="71"/>
      <c r="D17" s="71"/>
    </row>
  </sheetData>
  <mergeCells count="1">
    <mergeCell ref="A17:D17"/>
  </mergeCells>
  <pageMargins left="0.7" right="0.7" top="0.75" bottom="0.75" header="0.51180555555555496" footer="0.3"/>
  <pageSetup firstPageNumber="0" orientation="landscape" horizontalDpi="300" verticalDpi="300" r:id="rId1"/>
  <headerFooter>
    <oddFooter>&amp;C&amp;A&amp;RPage &amp;P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BS128"/>
  <sheetViews>
    <sheetView zoomScale="140" zoomScaleNormal="140" workbookViewId="0">
      <selection sqref="A1:XFD1048576"/>
    </sheetView>
  </sheetViews>
  <sheetFormatPr defaultColWidth="11.28515625" defaultRowHeight="12.75" x14ac:dyDescent="0.2"/>
  <cols>
    <col min="1" max="1" width="3.28515625" style="1" customWidth="1"/>
    <col min="2" max="2" width="3.28515625" style="16" customWidth="1"/>
    <col min="3" max="32" width="3.28515625" style="1" customWidth="1"/>
    <col min="33" max="33" width="3.28515625" style="17" customWidth="1"/>
    <col min="34" max="34" width="3.28515625" style="18" customWidth="1"/>
    <col min="35" max="35" width="10.85546875" style="16" customWidth="1"/>
    <col min="36" max="36" width="13.5703125" style="1" customWidth="1"/>
    <col min="37" max="37" width="11.140625" style="17"/>
    <col min="38" max="39" width="3.85546875" style="1" hidden="1" customWidth="1"/>
    <col min="40" max="43" width="4.85546875" style="1" hidden="1" customWidth="1"/>
    <col min="44" max="46" width="5.85546875" style="1" hidden="1" customWidth="1"/>
    <col min="47" max="49" width="6.85546875" style="1" hidden="1" customWidth="1"/>
    <col min="50" max="56" width="3.42578125" style="1" hidden="1" customWidth="1"/>
    <col min="57" max="59" width="3.85546875" style="1" hidden="1" customWidth="1"/>
    <col min="60" max="63" width="4.85546875" style="1" hidden="1" customWidth="1"/>
    <col min="64" max="66" width="5.85546875" style="1" hidden="1" customWidth="1"/>
    <col min="67" max="69" width="6.85546875" style="1" hidden="1" customWidth="1"/>
    <col min="70" max="70" width="11.140625" style="1" hidden="1"/>
    <col min="71" max="71" width="3.42578125" style="1" hidden="1" customWidth="1"/>
    <col min="72" max="16384" width="11.28515625" style="1"/>
  </cols>
  <sheetData>
    <row r="1" spans="1:71" ht="66.75" x14ac:dyDescent="0.2">
      <c r="A1" s="2" t="s">
        <v>8</v>
      </c>
      <c r="B1" s="2" t="s">
        <v>4</v>
      </c>
      <c r="C1" s="3" t="s">
        <v>4</v>
      </c>
      <c r="D1" s="3" t="s">
        <v>4</v>
      </c>
      <c r="E1" s="3" t="s">
        <v>4</v>
      </c>
      <c r="F1" s="3" t="s">
        <v>4</v>
      </c>
      <c r="G1" s="3" t="s">
        <v>4</v>
      </c>
      <c r="H1" s="3" t="s">
        <v>4</v>
      </c>
      <c r="I1" s="3" t="s">
        <v>4</v>
      </c>
      <c r="J1" s="3" t="s">
        <v>4</v>
      </c>
      <c r="K1" s="3" t="s">
        <v>4</v>
      </c>
      <c r="L1" s="3" t="s">
        <v>4</v>
      </c>
      <c r="M1" s="3" t="s">
        <v>4</v>
      </c>
      <c r="N1" s="3" t="s">
        <v>4</v>
      </c>
      <c r="O1" s="3" t="s">
        <v>4</v>
      </c>
      <c r="P1" s="3" t="s">
        <v>4</v>
      </c>
      <c r="Q1" s="3" t="s">
        <v>4</v>
      </c>
      <c r="R1" s="3" t="s">
        <v>4</v>
      </c>
      <c r="S1" s="3" t="s">
        <v>4</v>
      </c>
      <c r="T1" s="3" t="s">
        <v>4</v>
      </c>
      <c r="U1" s="3" t="s">
        <v>4</v>
      </c>
      <c r="V1" s="3" t="s">
        <v>4</v>
      </c>
      <c r="W1" s="3" t="s">
        <v>4</v>
      </c>
      <c r="X1" s="3" t="s">
        <v>4</v>
      </c>
      <c r="Y1" s="3" t="s">
        <v>4</v>
      </c>
      <c r="Z1" s="3" t="s">
        <v>4</v>
      </c>
      <c r="AA1" s="3" t="s">
        <v>4</v>
      </c>
      <c r="AB1" s="3" t="s">
        <v>4</v>
      </c>
      <c r="AC1" s="3" t="s">
        <v>9</v>
      </c>
      <c r="AD1" s="3" t="s">
        <v>10</v>
      </c>
      <c r="AE1" s="3" t="s">
        <v>11</v>
      </c>
      <c r="AF1" s="3" t="s">
        <v>12</v>
      </c>
      <c r="AG1" s="4" t="s">
        <v>13</v>
      </c>
      <c r="AH1" s="5" t="s">
        <v>14</v>
      </c>
      <c r="AI1" s="6" t="s">
        <v>15</v>
      </c>
      <c r="AJ1" s="7" t="s">
        <v>16</v>
      </c>
      <c r="AK1" s="8" t="s">
        <v>17</v>
      </c>
      <c r="AL1" s="9" t="s">
        <v>18</v>
      </c>
      <c r="AM1" s="9" t="s">
        <v>18</v>
      </c>
      <c r="AN1" s="9" t="s">
        <v>18</v>
      </c>
      <c r="AO1" s="9" t="s">
        <v>18</v>
      </c>
      <c r="AP1" s="9" t="s">
        <v>18</v>
      </c>
      <c r="AQ1" s="9" t="s">
        <v>18</v>
      </c>
      <c r="AR1" s="9" t="s">
        <v>18</v>
      </c>
      <c r="AS1" s="9" t="s">
        <v>18</v>
      </c>
      <c r="AT1" s="9" t="s">
        <v>18</v>
      </c>
      <c r="AU1" s="9" t="s">
        <v>18</v>
      </c>
      <c r="AV1" s="9" t="s">
        <v>18</v>
      </c>
      <c r="AW1" s="9" t="s">
        <v>18</v>
      </c>
      <c r="AX1" s="9" t="s">
        <v>18</v>
      </c>
      <c r="AY1" s="9" t="s">
        <v>18</v>
      </c>
      <c r="AZ1" s="9" t="s">
        <v>18</v>
      </c>
      <c r="BA1" s="9" t="s">
        <v>18</v>
      </c>
      <c r="BB1" s="9" t="s">
        <v>18</v>
      </c>
      <c r="BC1" s="9" t="s">
        <v>18</v>
      </c>
      <c r="BD1" s="9" t="s">
        <v>18</v>
      </c>
      <c r="BE1" s="9" t="s">
        <v>18</v>
      </c>
      <c r="BF1" s="9" t="s">
        <v>18</v>
      </c>
      <c r="BG1" s="9" t="s">
        <v>18</v>
      </c>
      <c r="BH1" s="9" t="s">
        <v>18</v>
      </c>
      <c r="BI1" s="9" t="s">
        <v>18</v>
      </c>
      <c r="BJ1" s="9" t="s">
        <v>18</v>
      </c>
      <c r="BK1" s="9" t="s">
        <v>18</v>
      </c>
      <c r="BL1" s="9" t="s">
        <v>18</v>
      </c>
      <c r="BM1" s="9" t="s">
        <v>18</v>
      </c>
      <c r="BN1" s="9" t="s">
        <v>18</v>
      </c>
      <c r="BO1" s="9" t="s">
        <v>18</v>
      </c>
      <c r="BP1" s="9" t="s">
        <v>18</v>
      </c>
      <c r="BQ1" s="9" t="s">
        <v>18</v>
      </c>
      <c r="BS1" s="9" t="s">
        <v>19</v>
      </c>
    </row>
    <row r="2" spans="1:71" x14ac:dyDescent="0.2">
      <c r="A2" s="10" t="s">
        <v>18</v>
      </c>
      <c r="B2" s="11">
        <v>31</v>
      </c>
      <c r="C2" s="12">
        <v>30</v>
      </c>
      <c r="D2" s="12">
        <v>29</v>
      </c>
      <c r="E2" s="12">
        <v>28</v>
      </c>
      <c r="F2" s="12">
        <v>27</v>
      </c>
      <c r="G2" s="12">
        <v>26</v>
      </c>
      <c r="H2" s="12">
        <v>25</v>
      </c>
      <c r="I2" s="12">
        <v>24</v>
      </c>
      <c r="J2" s="12">
        <v>23</v>
      </c>
      <c r="K2" s="12">
        <v>22</v>
      </c>
      <c r="L2" s="12">
        <v>21</v>
      </c>
      <c r="M2" s="12">
        <v>20</v>
      </c>
      <c r="N2" s="12">
        <v>19</v>
      </c>
      <c r="O2" s="12">
        <v>18</v>
      </c>
      <c r="P2" s="12">
        <v>17</v>
      </c>
      <c r="Q2" s="12">
        <v>16</v>
      </c>
      <c r="R2" s="12">
        <v>15</v>
      </c>
      <c r="S2" s="12">
        <v>14</v>
      </c>
      <c r="T2" s="12">
        <v>13</v>
      </c>
      <c r="U2" s="12">
        <v>12</v>
      </c>
      <c r="V2" s="12">
        <v>11</v>
      </c>
      <c r="W2" s="12">
        <v>10</v>
      </c>
      <c r="X2" s="12">
        <v>9</v>
      </c>
      <c r="Y2" s="12">
        <v>8</v>
      </c>
      <c r="Z2" s="12">
        <v>7</v>
      </c>
      <c r="AA2" s="12">
        <v>6</v>
      </c>
      <c r="AB2" s="12">
        <v>5</v>
      </c>
      <c r="AC2" s="12">
        <v>4</v>
      </c>
      <c r="AD2" s="12">
        <v>3</v>
      </c>
      <c r="AE2" s="12">
        <v>2</v>
      </c>
      <c r="AF2" s="12">
        <v>1</v>
      </c>
      <c r="AG2" s="12">
        <v>0</v>
      </c>
      <c r="AH2" s="13"/>
      <c r="AI2" s="14"/>
      <c r="AJ2" s="14"/>
      <c r="AK2" s="15"/>
      <c r="AL2" s="1">
        <v>31</v>
      </c>
      <c r="AM2" s="1">
        <v>30</v>
      </c>
      <c r="AN2" s="1">
        <v>29</v>
      </c>
      <c r="AO2" s="1">
        <v>28</v>
      </c>
      <c r="AP2" s="1">
        <v>27</v>
      </c>
      <c r="AQ2" s="1">
        <v>26</v>
      </c>
      <c r="AR2" s="1">
        <v>25</v>
      </c>
      <c r="AS2" s="1">
        <v>24</v>
      </c>
      <c r="AT2" s="1">
        <v>23</v>
      </c>
      <c r="AU2" s="1">
        <v>22</v>
      </c>
      <c r="AV2" s="1">
        <v>21</v>
      </c>
      <c r="AW2" s="1">
        <v>20</v>
      </c>
      <c r="AX2" s="1">
        <v>19</v>
      </c>
      <c r="AY2" s="1">
        <v>18</v>
      </c>
      <c r="AZ2" s="1">
        <v>17</v>
      </c>
      <c r="BA2" s="1">
        <v>16</v>
      </c>
      <c r="BB2" s="1">
        <v>15</v>
      </c>
      <c r="BC2" s="1">
        <v>14</v>
      </c>
      <c r="BD2" s="1">
        <v>13</v>
      </c>
      <c r="BE2" s="1">
        <v>12</v>
      </c>
      <c r="BF2" s="1">
        <v>11</v>
      </c>
      <c r="BG2" s="1">
        <v>10</v>
      </c>
      <c r="BH2" s="1">
        <v>9</v>
      </c>
      <c r="BI2" s="1">
        <v>8</v>
      </c>
      <c r="BJ2" s="1">
        <v>7</v>
      </c>
      <c r="BK2" s="1">
        <v>6</v>
      </c>
      <c r="BL2" s="1">
        <v>5</v>
      </c>
      <c r="BM2" s="1">
        <v>4</v>
      </c>
      <c r="BN2" s="1">
        <v>3</v>
      </c>
      <c r="BO2" s="1">
        <v>2</v>
      </c>
      <c r="BP2" s="1">
        <v>1</v>
      </c>
      <c r="BQ2" s="1">
        <v>0</v>
      </c>
    </row>
    <row r="3" spans="1:71" hidden="1" x14ac:dyDescent="0.2">
      <c r="A3" s="1" t="s">
        <v>20</v>
      </c>
      <c r="B3" s="16">
        <f t="shared" ref="B3:AG3" si="0">_xlfn.BITLSHIFT(1,B2)</f>
        <v>2147483648</v>
      </c>
      <c r="C3" s="1">
        <f t="shared" si="0"/>
        <v>1073741824</v>
      </c>
      <c r="D3" s="1">
        <f t="shared" si="0"/>
        <v>536870912</v>
      </c>
      <c r="E3" s="1">
        <f t="shared" si="0"/>
        <v>268435456</v>
      </c>
      <c r="F3" s="1">
        <f t="shared" si="0"/>
        <v>134217728</v>
      </c>
      <c r="G3" s="1">
        <f t="shared" si="0"/>
        <v>67108864</v>
      </c>
      <c r="H3" s="1">
        <f t="shared" si="0"/>
        <v>33554432</v>
      </c>
      <c r="I3" s="1">
        <f t="shared" si="0"/>
        <v>16777216</v>
      </c>
      <c r="J3" s="1">
        <f t="shared" si="0"/>
        <v>8388608</v>
      </c>
      <c r="K3" s="1">
        <f t="shared" si="0"/>
        <v>4194304</v>
      </c>
      <c r="L3" s="1">
        <f t="shared" si="0"/>
        <v>2097152</v>
      </c>
      <c r="M3" s="1">
        <f t="shared" si="0"/>
        <v>1048576</v>
      </c>
      <c r="N3" s="1">
        <f t="shared" si="0"/>
        <v>524288</v>
      </c>
      <c r="O3" s="1">
        <f t="shared" si="0"/>
        <v>262144</v>
      </c>
      <c r="P3" s="1">
        <f t="shared" si="0"/>
        <v>131072</v>
      </c>
      <c r="Q3" s="1">
        <f t="shared" si="0"/>
        <v>65536</v>
      </c>
      <c r="R3" s="1">
        <f t="shared" si="0"/>
        <v>32768</v>
      </c>
      <c r="S3" s="1">
        <f t="shared" si="0"/>
        <v>16384</v>
      </c>
      <c r="T3" s="1">
        <f t="shared" si="0"/>
        <v>8192</v>
      </c>
      <c r="U3" s="1">
        <f t="shared" si="0"/>
        <v>4096</v>
      </c>
      <c r="V3" s="1">
        <f t="shared" si="0"/>
        <v>2048</v>
      </c>
      <c r="W3" s="1">
        <f t="shared" si="0"/>
        <v>1024</v>
      </c>
      <c r="X3" s="1">
        <f t="shared" si="0"/>
        <v>512</v>
      </c>
      <c r="Y3" s="1">
        <f t="shared" si="0"/>
        <v>256</v>
      </c>
      <c r="Z3" s="1">
        <f t="shared" si="0"/>
        <v>128</v>
      </c>
      <c r="AA3" s="1">
        <f t="shared" si="0"/>
        <v>64</v>
      </c>
      <c r="AB3" s="1">
        <f t="shared" si="0"/>
        <v>32</v>
      </c>
      <c r="AC3" s="1">
        <f t="shared" si="0"/>
        <v>16</v>
      </c>
      <c r="AD3" s="1">
        <f t="shared" si="0"/>
        <v>8</v>
      </c>
      <c r="AE3" s="1">
        <f t="shared" si="0"/>
        <v>4</v>
      </c>
      <c r="AF3" s="1">
        <f t="shared" si="0"/>
        <v>2</v>
      </c>
      <c r="AG3" s="17">
        <f t="shared" si="0"/>
        <v>1</v>
      </c>
    </row>
    <row r="4" spans="1:71" x14ac:dyDescent="0.2">
      <c r="A4" s="1">
        <v>1</v>
      </c>
      <c r="B4" s="19"/>
      <c r="C4" s="20"/>
      <c r="D4" s="20"/>
      <c r="E4" s="20"/>
      <c r="F4" s="20"/>
      <c r="G4" s="20"/>
      <c r="H4" s="20"/>
      <c r="I4" s="20"/>
      <c r="J4" s="20"/>
      <c r="K4" s="20"/>
      <c r="L4" s="20"/>
      <c r="M4" s="20"/>
      <c r="N4" s="20"/>
      <c r="O4" s="20"/>
      <c r="P4" s="20"/>
      <c r="Q4" s="20"/>
      <c r="R4" s="20"/>
      <c r="S4" s="20"/>
      <c r="T4" s="20"/>
      <c r="U4" s="20"/>
      <c r="V4" s="20"/>
      <c r="W4" s="20"/>
      <c r="X4" s="20"/>
      <c r="Y4" s="20"/>
      <c r="Z4" s="20"/>
      <c r="AA4" s="20"/>
      <c r="AB4" s="20"/>
      <c r="AC4" s="20" t="s">
        <v>21</v>
      </c>
      <c r="AD4" s="20" t="s">
        <v>21</v>
      </c>
      <c r="AE4" s="20" t="s">
        <v>21</v>
      </c>
      <c r="AF4" s="20" t="s">
        <v>21</v>
      </c>
      <c r="AG4" s="21"/>
      <c r="AH4" s="22">
        <v>2</v>
      </c>
      <c r="AI4" s="16">
        <f t="shared" ref="AI4:AI20" si="1">SUM(AX4:BQ4)</f>
        <v>30</v>
      </c>
      <c r="AJ4" s="1" t="str">
        <f t="shared" ref="AJ4:AJ20" si="2">DEC2HEX(AI4,5)</f>
        <v>0001E</v>
      </c>
      <c r="AK4" s="17" t="str">
        <f t="shared" ref="AK4:AK20" si="3">"0x"&amp;AJ4&amp;","</f>
        <v>0x0001E,</v>
      </c>
      <c r="AL4" s="1">
        <f t="shared" ref="AL4:AL35" si="4">IF(B4&lt;&gt;"",B$3,0)</f>
        <v>0</v>
      </c>
      <c r="AM4" s="1">
        <f t="shared" ref="AM4:AM35" si="5">IF(C4&lt;&gt;"",C$3,0)</f>
        <v>0</v>
      </c>
      <c r="AN4" s="1">
        <f t="shared" ref="AN4:AN35" si="6">IF(D4&lt;&gt;"",D$3,0)</f>
        <v>0</v>
      </c>
      <c r="AO4" s="1">
        <f t="shared" ref="AO4:AO35" si="7">IF(E4&lt;&gt;"",E$3,0)</f>
        <v>0</v>
      </c>
      <c r="AP4" s="1">
        <f t="shared" ref="AP4:AP35" si="8">IF(F4&lt;&gt;"",F$3,0)</f>
        <v>0</v>
      </c>
      <c r="AQ4" s="1">
        <f t="shared" ref="AQ4:AQ35" si="9">IF(G4&lt;&gt;"",G$3,0)</f>
        <v>0</v>
      </c>
      <c r="AR4" s="1">
        <f t="shared" ref="AR4:AR35" si="10">IF(H4&lt;&gt;"",H$3,0)</f>
        <v>0</v>
      </c>
      <c r="AS4" s="1">
        <f t="shared" ref="AS4:AS35" si="11">IF(I4&lt;&gt;"",I$3,0)</f>
        <v>0</v>
      </c>
      <c r="AT4" s="1">
        <f t="shared" ref="AT4:AT35" si="12">IF(J4&lt;&gt;"",J$3,0)</f>
        <v>0</v>
      </c>
      <c r="AU4" s="1">
        <f t="shared" ref="AU4:AU35" si="13">IF(K4&lt;&gt;"",K$3,0)</f>
        <v>0</v>
      </c>
      <c r="AV4" s="1">
        <f t="shared" ref="AV4:AV35" si="14">IF(L4&lt;&gt;"",L$3,0)</f>
        <v>0</v>
      </c>
      <c r="AW4" s="1">
        <f t="shared" ref="AW4:AW35" si="15">IF(M4&lt;&gt;"",M$3,0)</f>
        <v>0</v>
      </c>
      <c r="AX4" s="1">
        <f t="shared" ref="AX4:AX35" si="16">IF(N4&lt;&gt;"",N$3,0)</f>
        <v>0</v>
      </c>
      <c r="AY4" s="1">
        <f t="shared" ref="AY4:AY35" si="17">IF(O4&lt;&gt;"",O$3,0)</f>
        <v>0</v>
      </c>
      <c r="AZ4" s="1">
        <f t="shared" ref="AZ4:AZ35" si="18">IF(P4&lt;&gt;"",P$3,0)</f>
        <v>0</v>
      </c>
      <c r="BA4" s="1">
        <f t="shared" ref="BA4:BA35" si="19">IF(Q4&lt;&gt;"",Q$3,0)</f>
        <v>0</v>
      </c>
      <c r="BB4" s="1">
        <f t="shared" ref="BB4:BB35" si="20">IF(R4&lt;&gt;"",R$3,0)</f>
        <v>0</v>
      </c>
      <c r="BC4" s="1">
        <f t="shared" ref="BC4:BC35" si="21">IF(S4&lt;&gt;"",S$3,0)</f>
        <v>0</v>
      </c>
      <c r="BD4" s="1">
        <f t="shared" ref="BD4:BD35" si="22">IF(T4&lt;&gt;"",T$3,0)</f>
        <v>0</v>
      </c>
      <c r="BE4" s="1">
        <f t="shared" ref="BE4:BE35" si="23">IF(U4&lt;&gt;"",U$3,0)</f>
        <v>0</v>
      </c>
      <c r="BF4" s="1">
        <f t="shared" ref="BF4:BF35" si="24">IF(V4&lt;&gt;"",V$3,0)</f>
        <v>0</v>
      </c>
      <c r="BG4" s="1">
        <f t="shared" ref="BG4:BG35" si="25">IF(W4&lt;&gt;"",W$3,0)</f>
        <v>0</v>
      </c>
      <c r="BH4" s="1">
        <f t="shared" ref="BH4:BH35" si="26">IF(X4&lt;&gt;"",X$3,0)</f>
        <v>0</v>
      </c>
      <c r="BI4" s="1">
        <f t="shared" ref="BI4:BI35" si="27">IF(Y4&lt;&gt;"",Y$3,0)</f>
        <v>0</v>
      </c>
      <c r="BJ4" s="1">
        <f t="shared" ref="BJ4:BJ35" si="28">IF(Z4&lt;&gt;"",Z$3,0)</f>
        <v>0</v>
      </c>
      <c r="BK4" s="1">
        <f t="shared" ref="BK4:BK35" si="29">IF(AA4&lt;&gt;"",AA$3,0)</f>
        <v>0</v>
      </c>
      <c r="BL4" s="1">
        <f t="shared" ref="BL4:BL35" si="30">IF(AB4&lt;&gt;"",AB$3,0)</f>
        <v>0</v>
      </c>
      <c r="BM4" s="1">
        <f t="shared" ref="BM4:BM35" si="31">IF(AC4&lt;&gt;"",AC$3,0)</f>
        <v>16</v>
      </c>
      <c r="BN4" s="1">
        <f t="shared" ref="BN4:BN35" si="32">IF(AD4&lt;&gt;"",AD$3,0)</f>
        <v>8</v>
      </c>
      <c r="BO4" s="1">
        <f t="shared" ref="BO4:BO35" si="33">IF(AE4&lt;&gt;"",AE$3,0)</f>
        <v>4</v>
      </c>
      <c r="BP4" s="1">
        <f t="shared" ref="BP4:BP35" si="34">IF(AF4&lt;&gt;"",AF$3,0)</f>
        <v>2</v>
      </c>
      <c r="BQ4" s="1">
        <f t="shared" ref="BQ4:BQ35" si="35">IF(AG4&lt;&gt;"",AG$3,0)</f>
        <v>0</v>
      </c>
    </row>
    <row r="5" spans="1:71" x14ac:dyDescent="0.2">
      <c r="A5" s="1">
        <v>2</v>
      </c>
      <c r="B5" s="19"/>
      <c r="C5" s="20"/>
      <c r="D5" s="20"/>
      <c r="E5" s="20"/>
      <c r="F5" s="20"/>
      <c r="G5" s="20"/>
      <c r="H5" s="20"/>
      <c r="I5" s="20"/>
      <c r="J5" s="20"/>
      <c r="K5" s="20"/>
      <c r="L5" s="20"/>
      <c r="M5" s="20"/>
      <c r="N5" s="20"/>
      <c r="O5" s="20"/>
      <c r="P5" s="20"/>
      <c r="Q5" s="20"/>
      <c r="R5" s="20"/>
      <c r="S5" s="20"/>
      <c r="T5" s="20"/>
      <c r="U5" s="20"/>
      <c r="V5" s="20"/>
      <c r="W5" s="20"/>
      <c r="X5" s="20"/>
      <c r="Y5" s="20"/>
      <c r="Z5" s="20"/>
      <c r="AA5" s="20"/>
      <c r="AB5" s="20"/>
      <c r="AC5" s="20" t="s">
        <v>21</v>
      </c>
      <c r="AD5" s="20" t="s">
        <v>21</v>
      </c>
      <c r="AE5" s="20" t="s">
        <v>21</v>
      </c>
      <c r="AF5" s="20"/>
      <c r="AG5" s="21"/>
      <c r="AH5" s="22">
        <v>2</v>
      </c>
      <c r="AI5" s="16">
        <f t="shared" si="1"/>
        <v>28</v>
      </c>
      <c r="AJ5" s="1" t="str">
        <f t="shared" si="2"/>
        <v>0001C</v>
      </c>
      <c r="AK5" s="17" t="str">
        <f t="shared" si="3"/>
        <v>0x0001C,</v>
      </c>
      <c r="AL5" s="1">
        <f t="shared" si="4"/>
        <v>0</v>
      </c>
      <c r="AM5" s="1">
        <f t="shared" si="5"/>
        <v>0</v>
      </c>
      <c r="AN5" s="1">
        <f t="shared" si="6"/>
        <v>0</v>
      </c>
      <c r="AO5" s="1">
        <f t="shared" si="7"/>
        <v>0</v>
      </c>
      <c r="AP5" s="1">
        <f t="shared" si="8"/>
        <v>0</v>
      </c>
      <c r="AQ5" s="1">
        <f t="shared" si="9"/>
        <v>0</v>
      </c>
      <c r="AR5" s="1">
        <f t="shared" si="10"/>
        <v>0</v>
      </c>
      <c r="AS5" s="1">
        <f t="shared" si="11"/>
        <v>0</v>
      </c>
      <c r="AT5" s="1">
        <f t="shared" si="12"/>
        <v>0</v>
      </c>
      <c r="AU5" s="1">
        <f t="shared" si="13"/>
        <v>0</v>
      </c>
      <c r="AV5" s="1">
        <f t="shared" si="14"/>
        <v>0</v>
      </c>
      <c r="AW5" s="1">
        <f t="shared" si="15"/>
        <v>0</v>
      </c>
      <c r="AX5" s="1">
        <f t="shared" si="16"/>
        <v>0</v>
      </c>
      <c r="AY5" s="1">
        <f t="shared" si="17"/>
        <v>0</v>
      </c>
      <c r="AZ5" s="1">
        <f t="shared" si="18"/>
        <v>0</v>
      </c>
      <c r="BA5" s="1">
        <f t="shared" si="19"/>
        <v>0</v>
      </c>
      <c r="BB5" s="1">
        <f t="shared" si="20"/>
        <v>0</v>
      </c>
      <c r="BC5" s="1">
        <f t="shared" si="21"/>
        <v>0</v>
      </c>
      <c r="BD5" s="1">
        <f t="shared" si="22"/>
        <v>0</v>
      </c>
      <c r="BE5" s="1">
        <f t="shared" si="23"/>
        <v>0</v>
      </c>
      <c r="BF5" s="1">
        <f t="shared" si="24"/>
        <v>0</v>
      </c>
      <c r="BG5" s="1">
        <f t="shared" si="25"/>
        <v>0</v>
      </c>
      <c r="BH5" s="1">
        <f t="shared" si="26"/>
        <v>0</v>
      </c>
      <c r="BI5" s="1">
        <f t="shared" si="27"/>
        <v>0</v>
      </c>
      <c r="BJ5" s="1">
        <f t="shared" si="28"/>
        <v>0</v>
      </c>
      <c r="BK5" s="1">
        <f t="shared" si="29"/>
        <v>0</v>
      </c>
      <c r="BL5" s="1">
        <f t="shared" si="30"/>
        <v>0</v>
      </c>
      <c r="BM5" s="1">
        <f t="shared" si="31"/>
        <v>16</v>
      </c>
      <c r="BN5" s="1">
        <f t="shared" si="32"/>
        <v>8</v>
      </c>
      <c r="BO5" s="1">
        <f t="shared" si="33"/>
        <v>4</v>
      </c>
      <c r="BP5" s="1">
        <f t="shared" si="34"/>
        <v>0</v>
      </c>
      <c r="BQ5" s="1">
        <f t="shared" si="35"/>
        <v>0</v>
      </c>
      <c r="BS5" s="1" t="s">
        <v>21</v>
      </c>
    </row>
    <row r="6" spans="1:71" x14ac:dyDescent="0.2">
      <c r="A6" s="1">
        <v>3</v>
      </c>
      <c r="B6" s="19"/>
      <c r="C6" s="20"/>
      <c r="D6" s="20"/>
      <c r="E6" s="20"/>
      <c r="F6" s="20"/>
      <c r="G6" s="20"/>
      <c r="H6" s="20"/>
      <c r="I6" s="20"/>
      <c r="J6" s="20"/>
      <c r="K6" s="20"/>
      <c r="L6" s="20"/>
      <c r="M6" s="20"/>
      <c r="N6" s="20"/>
      <c r="O6" s="20"/>
      <c r="P6" s="20"/>
      <c r="Q6" s="20"/>
      <c r="R6" s="20"/>
      <c r="S6" s="20"/>
      <c r="T6" s="20"/>
      <c r="U6" s="20"/>
      <c r="V6" s="20"/>
      <c r="W6" s="20"/>
      <c r="X6" s="20"/>
      <c r="Y6" s="20"/>
      <c r="Z6" s="20"/>
      <c r="AA6" s="20"/>
      <c r="AB6" s="20"/>
      <c r="AC6" s="20" t="s">
        <v>21</v>
      </c>
      <c r="AD6" s="20" t="s">
        <v>22</v>
      </c>
      <c r="AE6" s="20"/>
      <c r="AF6" s="20" t="s">
        <v>22</v>
      </c>
      <c r="AG6" s="21"/>
      <c r="AH6" s="22">
        <v>3</v>
      </c>
      <c r="AI6" s="16">
        <f t="shared" si="1"/>
        <v>26</v>
      </c>
      <c r="AJ6" s="1" t="str">
        <f t="shared" si="2"/>
        <v>0001A</v>
      </c>
      <c r="AK6" s="17" t="str">
        <f t="shared" si="3"/>
        <v>0x0001A,</v>
      </c>
      <c r="AL6" s="1">
        <f t="shared" si="4"/>
        <v>0</v>
      </c>
      <c r="AM6" s="1">
        <f t="shared" si="5"/>
        <v>0</v>
      </c>
      <c r="AN6" s="1">
        <f t="shared" si="6"/>
        <v>0</v>
      </c>
      <c r="AO6" s="1">
        <f t="shared" si="7"/>
        <v>0</v>
      </c>
      <c r="AP6" s="1">
        <f t="shared" si="8"/>
        <v>0</v>
      </c>
      <c r="AQ6" s="1">
        <f t="shared" si="9"/>
        <v>0</v>
      </c>
      <c r="AR6" s="1">
        <f t="shared" si="10"/>
        <v>0</v>
      </c>
      <c r="AS6" s="1">
        <f t="shared" si="11"/>
        <v>0</v>
      </c>
      <c r="AT6" s="1">
        <f t="shared" si="12"/>
        <v>0</v>
      </c>
      <c r="AU6" s="1">
        <f t="shared" si="13"/>
        <v>0</v>
      </c>
      <c r="AV6" s="1">
        <f t="shared" si="14"/>
        <v>0</v>
      </c>
      <c r="AW6" s="1">
        <f t="shared" si="15"/>
        <v>0</v>
      </c>
      <c r="AX6" s="1">
        <f t="shared" si="16"/>
        <v>0</v>
      </c>
      <c r="AY6" s="1">
        <f t="shared" si="17"/>
        <v>0</v>
      </c>
      <c r="AZ6" s="1">
        <f t="shared" si="18"/>
        <v>0</v>
      </c>
      <c r="BA6" s="1">
        <f t="shared" si="19"/>
        <v>0</v>
      </c>
      <c r="BB6" s="1">
        <f t="shared" si="20"/>
        <v>0</v>
      </c>
      <c r="BC6" s="1">
        <f t="shared" si="21"/>
        <v>0</v>
      </c>
      <c r="BD6" s="1">
        <f t="shared" si="22"/>
        <v>0</v>
      </c>
      <c r="BE6" s="1">
        <f t="shared" si="23"/>
        <v>0</v>
      </c>
      <c r="BF6" s="1">
        <f t="shared" si="24"/>
        <v>0</v>
      </c>
      <c r="BG6" s="1">
        <f t="shared" si="25"/>
        <v>0</v>
      </c>
      <c r="BH6" s="1">
        <f t="shared" si="26"/>
        <v>0</v>
      </c>
      <c r="BI6" s="1">
        <f t="shared" si="27"/>
        <v>0</v>
      </c>
      <c r="BJ6" s="1">
        <f t="shared" si="28"/>
        <v>0</v>
      </c>
      <c r="BK6" s="1">
        <f t="shared" si="29"/>
        <v>0</v>
      </c>
      <c r="BL6" s="1">
        <f t="shared" si="30"/>
        <v>0</v>
      </c>
      <c r="BM6" s="1">
        <f t="shared" si="31"/>
        <v>16</v>
      </c>
      <c r="BN6" s="1">
        <f t="shared" si="32"/>
        <v>8</v>
      </c>
      <c r="BO6" s="1">
        <f t="shared" si="33"/>
        <v>0</v>
      </c>
      <c r="BP6" s="1">
        <f t="shared" si="34"/>
        <v>2</v>
      </c>
      <c r="BQ6" s="1">
        <f t="shared" si="35"/>
        <v>0</v>
      </c>
    </row>
    <row r="7" spans="1:71" x14ac:dyDescent="0.2">
      <c r="A7" s="1">
        <v>4</v>
      </c>
      <c r="B7" s="19"/>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1"/>
      <c r="AH7" s="22"/>
      <c r="AI7" s="16">
        <f t="shared" si="1"/>
        <v>0</v>
      </c>
      <c r="AJ7" s="1" t="str">
        <f t="shared" si="2"/>
        <v>00000</v>
      </c>
      <c r="AK7" s="17" t="str">
        <f t="shared" si="3"/>
        <v>0x00000,</v>
      </c>
      <c r="AL7" s="1">
        <f t="shared" si="4"/>
        <v>0</v>
      </c>
      <c r="AM7" s="1">
        <f t="shared" si="5"/>
        <v>0</v>
      </c>
      <c r="AN7" s="1">
        <f t="shared" si="6"/>
        <v>0</v>
      </c>
      <c r="AO7" s="1">
        <f t="shared" si="7"/>
        <v>0</v>
      </c>
      <c r="AP7" s="1">
        <f t="shared" si="8"/>
        <v>0</v>
      </c>
      <c r="AQ7" s="1">
        <f t="shared" si="9"/>
        <v>0</v>
      </c>
      <c r="AR7" s="1">
        <f t="shared" si="10"/>
        <v>0</v>
      </c>
      <c r="AS7" s="1">
        <f t="shared" si="11"/>
        <v>0</v>
      </c>
      <c r="AT7" s="1">
        <f t="shared" si="12"/>
        <v>0</v>
      </c>
      <c r="AU7" s="1">
        <f t="shared" si="13"/>
        <v>0</v>
      </c>
      <c r="AV7" s="1">
        <f t="shared" si="14"/>
        <v>0</v>
      </c>
      <c r="AW7" s="1">
        <f t="shared" si="15"/>
        <v>0</v>
      </c>
      <c r="AX7" s="1">
        <f t="shared" si="16"/>
        <v>0</v>
      </c>
      <c r="AY7" s="1">
        <f t="shared" si="17"/>
        <v>0</v>
      </c>
      <c r="AZ7" s="1">
        <f t="shared" si="18"/>
        <v>0</v>
      </c>
      <c r="BA7" s="1">
        <f t="shared" si="19"/>
        <v>0</v>
      </c>
      <c r="BB7" s="1">
        <f t="shared" si="20"/>
        <v>0</v>
      </c>
      <c r="BC7" s="1">
        <f t="shared" si="21"/>
        <v>0</v>
      </c>
      <c r="BD7" s="1">
        <f t="shared" si="22"/>
        <v>0</v>
      </c>
      <c r="BE7" s="1">
        <f t="shared" si="23"/>
        <v>0</v>
      </c>
      <c r="BF7" s="1">
        <f t="shared" si="24"/>
        <v>0</v>
      </c>
      <c r="BG7" s="1">
        <f t="shared" si="25"/>
        <v>0</v>
      </c>
      <c r="BH7" s="1">
        <f t="shared" si="26"/>
        <v>0</v>
      </c>
      <c r="BI7" s="1">
        <f t="shared" si="27"/>
        <v>0</v>
      </c>
      <c r="BJ7" s="1">
        <f t="shared" si="28"/>
        <v>0</v>
      </c>
      <c r="BK7" s="1">
        <f t="shared" si="29"/>
        <v>0</v>
      </c>
      <c r="BL7" s="1">
        <f t="shared" si="30"/>
        <v>0</v>
      </c>
      <c r="BM7" s="1">
        <f t="shared" si="31"/>
        <v>0</v>
      </c>
      <c r="BN7" s="1">
        <f t="shared" si="32"/>
        <v>0</v>
      </c>
      <c r="BO7" s="1">
        <f t="shared" si="33"/>
        <v>0</v>
      </c>
      <c r="BP7" s="1">
        <f t="shared" si="34"/>
        <v>0</v>
      </c>
      <c r="BQ7" s="1">
        <f t="shared" si="35"/>
        <v>0</v>
      </c>
    </row>
    <row r="8" spans="1:71" x14ac:dyDescent="0.2">
      <c r="A8" s="1">
        <v>5</v>
      </c>
      <c r="B8" s="19"/>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1"/>
      <c r="AH8" s="22"/>
      <c r="AI8" s="16">
        <f t="shared" si="1"/>
        <v>0</v>
      </c>
      <c r="AJ8" s="1" t="str">
        <f t="shared" si="2"/>
        <v>00000</v>
      </c>
      <c r="AK8" s="17" t="str">
        <f t="shared" si="3"/>
        <v>0x00000,</v>
      </c>
      <c r="AL8" s="1">
        <f t="shared" si="4"/>
        <v>0</v>
      </c>
      <c r="AM8" s="1">
        <f t="shared" si="5"/>
        <v>0</v>
      </c>
      <c r="AN8" s="1">
        <f t="shared" si="6"/>
        <v>0</v>
      </c>
      <c r="AO8" s="1">
        <f t="shared" si="7"/>
        <v>0</v>
      </c>
      <c r="AP8" s="1">
        <f t="shared" si="8"/>
        <v>0</v>
      </c>
      <c r="AQ8" s="1">
        <f t="shared" si="9"/>
        <v>0</v>
      </c>
      <c r="AR8" s="1">
        <f t="shared" si="10"/>
        <v>0</v>
      </c>
      <c r="AS8" s="1">
        <f t="shared" si="11"/>
        <v>0</v>
      </c>
      <c r="AT8" s="1">
        <f t="shared" si="12"/>
        <v>0</v>
      </c>
      <c r="AU8" s="1">
        <f t="shared" si="13"/>
        <v>0</v>
      </c>
      <c r="AV8" s="1">
        <f t="shared" si="14"/>
        <v>0</v>
      </c>
      <c r="AW8" s="1">
        <f t="shared" si="15"/>
        <v>0</v>
      </c>
      <c r="AX8" s="1">
        <f t="shared" si="16"/>
        <v>0</v>
      </c>
      <c r="AY8" s="1">
        <f t="shared" si="17"/>
        <v>0</v>
      </c>
      <c r="AZ8" s="1">
        <f t="shared" si="18"/>
        <v>0</v>
      </c>
      <c r="BA8" s="1">
        <f t="shared" si="19"/>
        <v>0</v>
      </c>
      <c r="BB8" s="1">
        <f t="shared" si="20"/>
        <v>0</v>
      </c>
      <c r="BC8" s="1">
        <f t="shared" si="21"/>
        <v>0</v>
      </c>
      <c r="BD8" s="1">
        <f t="shared" si="22"/>
        <v>0</v>
      </c>
      <c r="BE8" s="1">
        <f t="shared" si="23"/>
        <v>0</v>
      </c>
      <c r="BF8" s="1">
        <f t="shared" si="24"/>
        <v>0</v>
      </c>
      <c r="BG8" s="1">
        <f t="shared" si="25"/>
        <v>0</v>
      </c>
      <c r="BH8" s="1">
        <f t="shared" si="26"/>
        <v>0</v>
      </c>
      <c r="BI8" s="1">
        <f t="shared" si="27"/>
        <v>0</v>
      </c>
      <c r="BJ8" s="1">
        <f t="shared" si="28"/>
        <v>0</v>
      </c>
      <c r="BK8" s="1">
        <f t="shared" si="29"/>
        <v>0</v>
      </c>
      <c r="BL8" s="1">
        <f t="shared" si="30"/>
        <v>0</v>
      </c>
      <c r="BM8" s="1">
        <f t="shared" si="31"/>
        <v>0</v>
      </c>
      <c r="BN8" s="1">
        <f t="shared" si="32"/>
        <v>0</v>
      </c>
      <c r="BO8" s="1">
        <f t="shared" si="33"/>
        <v>0</v>
      </c>
      <c r="BP8" s="1">
        <f t="shared" si="34"/>
        <v>0</v>
      </c>
      <c r="BQ8" s="1">
        <f t="shared" si="35"/>
        <v>0</v>
      </c>
    </row>
    <row r="9" spans="1:71" x14ac:dyDescent="0.2">
      <c r="A9" s="1">
        <v>6</v>
      </c>
      <c r="B9" s="19"/>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1"/>
      <c r="AH9" s="22"/>
      <c r="AI9" s="16">
        <f t="shared" si="1"/>
        <v>0</v>
      </c>
      <c r="AJ9" s="1" t="str">
        <f t="shared" si="2"/>
        <v>00000</v>
      </c>
      <c r="AK9" s="17" t="str">
        <f t="shared" si="3"/>
        <v>0x00000,</v>
      </c>
      <c r="AL9" s="1">
        <f t="shared" si="4"/>
        <v>0</v>
      </c>
      <c r="AM9" s="1">
        <f t="shared" si="5"/>
        <v>0</v>
      </c>
      <c r="AN9" s="1">
        <f t="shared" si="6"/>
        <v>0</v>
      </c>
      <c r="AO9" s="1">
        <f t="shared" si="7"/>
        <v>0</v>
      </c>
      <c r="AP9" s="1">
        <f t="shared" si="8"/>
        <v>0</v>
      </c>
      <c r="AQ9" s="1">
        <f t="shared" si="9"/>
        <v>0</v>
      </c>
      <c r="AR9" s="1">
        <f t="shared" si="10"/>
        <v>0</v>
      </c>
      <c r="AS9" s="1">
        <f t="shared" si="11"/>
        <v>0</v>
      </c>
      <c r="AT9" s="1">
        <f t="shared" si="12"/>
        <v>0</v>
      </c>
      <c r="AU9" s="1">
        <f t="shared" si="13"/>
        <v>0</v>
      </c>
      <c r="AV9" s="1">
        <f t="shared" si="14"/>
        <v>0</v>
      </c>
      <c r="AW9" s="1">
        <f t="shared" si="15"/>
        <v>0</v>
      </c>
      <c r="AX9" s="1">
        <f t="shared" si="16"/>
        <v>0</v>
      </c>
      <c r="AY9" s="1">
        <f t="shared" si="17"/>
        <v>0</v>
      </c>
      <c r="AZ9" s="1">
        <f t="shared" si="18"/>
        <v>0</v>
      </c>
      <c r="BA9" s="1">
        <f t="shared" si="19"/>
        <v>0</v>
      </c>
      <c r="BB9" s="1">
        <f t="shared" si="20"/>
        <v>0</v>
      </c>
      <c r="BC9" s="1">
        <f t="shared" si="21"/>
        <v>0</v>
      </c>
      <c r="BD9" s="1">
        <f t="shared" si="22"/>
        <v>0</v>
      </c>
      <c r="BE9" s="1">
        <f t="shared" si="23"/>
        <v>0</v>
      </c>
      <c r="BF9" s="1">
        <f t="shared" si="24"/>
        <v>0</v>
      </c>
      <c r="BG9" s="1">
        <f t="shared" si="25"/>
        <v>0</v>
      </c>
      <c r="BH9" s="1">
        <f t="shared" si="26"/>
        <v>0</v>
      </c>
      <c r="BI9" s="1">
        <f t="shared" si="27"/>
        <v>0</v>
      </c>
      <c r="BJ9" s="1">
        <f t="shared" si="28"/>
        <v>0</v>
      </c>
      <c r="BK9" s="1">
        <f t="shared" si="29"/>
        <v>0</v>
      </c>
      <c r="BL9" s="1">
        <f t="shared" si="30"/>
        <v>0</v>
      </c>
      <c r="BM9" s="1">
        <f t="shared" si="31"/>
        <v>0</v>
      </c>
      <c r="BN9" s="1">
        <f t="shared" si="32"/>
        <v>0</v>
      </c>
      <c r="BO9" s="1">
        <f t="shared" si="33"/>
        <v>0</v>
      </c>
      <c r="BP9" s="1">
        <f t="shared" si="34"/>
        <v>0</v>
      </c>
      <c r="BQ9" s="1">
        <f t="shared" si="35"/>
        <v>0</v>
      </c>
    </row>
    <row r="10" spans="1:71" x14ac:dyDescent="0.2">
      <c r="A10" s="1">
        <v>7</v>
      </c>
      <c r="B10" s="19"/>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1"/>
      <c r="AH10" s="22"/>
      <c r="AI10" s="16">
        <f t="shared" si="1"/>
        <v>0</v>
      </c>
      <c r="AJ10" s="1" t="str">
        <f t="shared" si="2"/>
        <v>00000</v>
      </c>
      <c r="AK10" s="17" t="str">
        <f t="shared" si="3"/>
        <v>0x00000,</v>
      </c>
      <c r="AL10" s="1">
        <f t="shared" si="4"/>
        <v>0</v>
      </c>
      <c r="AM10" s="1">
        <f t="shared" si="5"/>
        <v>0</v>
      </c>
      <c r="AN10" s="1">
        <f t="shared" si="6"/>
        <v>0</v>
      </c>
      <c r="AO10" s="1">
        <f t="shared" si="7"/>
        <v>0</v>
      </c>
      <c r="AP10" s="1">
        <f t="shared" si="8"/>
        <v>0</v>
      </c>
      <c r="AQ10" s="1">
        <f t="shared" si="9"/>
        <v>0</v>
      </c>
      <c r="AR10" s="1">
        <f t="shared" si="10"/>
        <v>0</v>
      </c>
      <c r="AS10" s="1">
        <f t="shared" si="11"/>
        <v>0</v>
      </c>
      <c r="AT10" s="1">
        <f t="shared" si="12"/>
        <v>0</v>
      </c>
      <c r="AU10" s="1">
        <f t="shared" si="13"/>
        <v>0</v>
      </c>
      <c r="AV10" s="1">
        <f t="shared" si="14"/>
        <v>0</v>
      </c>
      <c r="AW10" s="1">
        <f t="shared" si="15"/>
        <v>0</v>
      </c>
      <c r="AX10" s="1">
        <f t="shared" si="16"/>
        <v>0</v>
      </c>
      <c r="AY10" s="1">
        <f t="shared" si="17"/>
        <v>0</v>
      </c>
      <c r="AZ10" s="1">
        <f t="shared" si="18"/>
        <v>0</v>
      </c>
      <c r="BA10" s="1">
        <f t="shared" si="19"/>
        <v>0</v>
      </c>
      <c r="BB10" s="1">
        <f t="shared" si="20"/>
        <v>0</v>
      </c>
      <c r="BC10" s="1">
        <f t="shared" si="21"/>
        <v>0</v>
      </c>
      <c r="BD10" s="1">
        <f t="shared" si="22"/>
        <v>0</v>
      </c>
      <c r="BE10" s="1">
        <f t="shared" si="23"/>
        <v>0</v>
      </c>
      <c r="BF10" s="1">
        <f t="shared" si="24"/>
        <v>0</v>
      </c>
      <c r="BG10" s="1">
        <f t="shared" si="25"/>
        <v>0</v>
      </c>
      <c r="BH10" s="1">
        <f t="shared" si="26"/>
        <v>0</v>
      </c>
      <c r="BI10" s="1">
        <f t="shared" si="27"/>
        <v>0</v>
      </c>
      <c r="BJ10" s="1">
        <f t="shared" si="28"/>
        <v>0</v>
      </c>
      <c r="BK10" s="1">
        <f t="shared" si="29"/>
        <v>0</v>
      </c>
      <c r="BL10" s="1">
        <f t="shared" si="30"/>
        <v>0</v>
      </c>
      <c r="BM10" s="1">
        <f t="shared" si="31"/>
        <v>0</v>
      </c>
      <c r="BN10" s="1">
        <f t="shared" si="32"/>
        <v>0</v>
      </c>
      <c r="BO10" s="1">
        <f t="shared" si="33"/>
        <v>0</v>
      </c>
      <c r="BP10" s="1">
        <f t="shared" si="34"/>
        <v>0</v>
      </c>
      <c r="BQ10" s="1">
        <f t="shared" si="35"/>
        <v>0</v>
      </c>
    </row>
    <row r="11" spans="1:71" x14ac:dyDescent="0.2">
      <c r="A11" s="1">
        <v>8</v>
      </c>
      <c r="B11" s="19"/>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1"/>
      <c r="AH11" s="22"/>
      <c r="AI11" s="16">
        <f t="shared" si="1"/>
        <v>0</v>
      </c>
      <c r="AJ11" s="1" t="str">
        <f t="shared" si="2"/>
        <v>00000</v>
      </c>
      <c r="AK11" s="17" t="str">
        <f t="shared" si="3"/>
        <v>0x00000,</v>
      </c>
      <c r="AL11" s="1">
        <f t="shared" si="4"/>
        <v>0</v>
      </c>
      <c r="AM11" s="1">
        <f t="shared" si="5"/>
        <v>0</v>
      </c>
      <c r="AN11" s="1">
        <f t="shared" si="6"/>
        <v>0</v>
      </c>
      <c r="AO11" s="1">
        <f t="shared" si="7"/>
        <v>0</v>
      </c>
      <c r="AP11" s="1">
        <f t="shared" si="8"/>
        <v>0</v>
      </c>
      <c r="AQ11" s="1">
        <f t="shared" si="9"/>
        <v>0</v>
      </c>
      <c r="AR11" s="1">
        <f t="shared" si="10"/>
        <v>0</v>
      </c>
      <c r="AS11" s="1">
        <f t="shared" si="11"/>
        <v>0</v>
      </c>
      <c r="AT11" s="1">
        <f t="shared" si="12"/>
        <v>0</v>
      </c>
      <c r="AU11" s="1">
        <f t="shared" si="13"/>
        <v>0</v>
      </c>
      <c r="AV11" s="1">
        <f t="shared" si="14"/>
        <v>0</v>
      </c>
      <c r="AW11" s="1">
        <f t="shared" si="15"/>
        <v>0</v>
      </c>
      <c r="AX11" s="1">
        <f t="shared" si="16"/>
        <v>0</v>
      </c>
      <c r="AY11" s="1">
        <f t="shared" si="17"/>
        <v>0</v>
      </c>
      <c r="AZ11" s="1">
        <f t="shared" si="18"/>
        <v>0</v>
      </c>
      <c r="BA11" s="1">
        <f t="shared" si="19"/>
        <v>0</v>
      </c>
      <c r="BB11" s="1">
        <f t="shared" si="20"/>
        <v>0</v>
      </c>
      <c r="BC11" s="1">
        <f t="shared" si="21"/>
        <v>0</v>
      </c>
      <c r="BD11" s="1">
        <f t="shared" si="22"/>
        <v>0</v>
      </c>
      <c r="BE11" s="1">
        <f t="shared" si="23"/>
        <v>0</v>
      </c>
      <c r="BF11" s="1">
        <f t="shared" si="24"/>
        <v>0</v>
      </c>
      <c r="BG11" s="1">
        <f t="shared" si="25"/>
        <v>0</v>
      </c>
      <c r="BH11" s="1">
        <f t="shared" si="26"/>
        <v>0</v>
      </c>
      <c r="BI11" s="1">
        <f t="shared" si="27"/>
        <v>0</v>
      </c>
      <c r="BJ11" s="1">
        <f t="shared" si="28"/>
        <v>0</v>
      </c>
      <c r="BK11" s="1">
        <f t="shared" si="29"/>
        <v>0</v>
      </c>
      <c r="BL11" s="1">
        <f t="shared" si="30"/>
        <v>0</v>
      </c>
      <c r="BM11" s="1">
        <f t="shared" si="31"/>
        <v>0</v>
      </c>
      <c r="BN11" s="1">
        <f t="shared" si="32"/>
        <v>0</v>
      </c>
      <c r="BO11" s="1">
        <f t="shared" si="33"/>
        <v>0</v>
      </c>
      <c r="BP11" s="1">
        <f t="shared" si="34"/>
        <v>0</v>
      </c>
      <c r="BQ11" s="1">
        <f t="shared" si="35"/>
        <v>0</v>
      </c>
    </row>
    <row r="12" spans="1:71" x14ac:dyDescent="0.2">
      <c r="A12" s="1">
        <v>9</v>
      </c>
      <c r="B12" s="19"/>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1"/>
      <c r="AH12" s="22"/>
      <c r="AI12" s="16">
        <f t="shared" si="1"/>
        <v>0</v>
      </c>
      <c r="AJ12" s="1" t="str">
        <f t="shared" si="2"/>
        <v>00000</v>
      </c>
      <c r="AK12" s="17" t="str">
        <f t="shared" si="3"/>
        <v>0x00000,</v>
      </c>
      <c r="AL12" s="1">
        <f t="shared" si="4"/>
        <v>0</v>
      </c>
      <c r="AM12" s="1">
        <f t="shared" si="5"/>
        <v>0</v>
      </c>
      <c r="AN12" s="1">
        <f t="shared" si="6"/>
        <v>0</v>
      </c>
      <c r="AO12" s="1">
        <f t="shared" si="7"/>
        <v>0</v>
      </c>
      <c r="AP12" s="1">
        <f t="shared" si="8"/>
        <v>0</v>
      </c>
      <c r="AQ12" s="1">
        <f t="shared" si="9"/>
        <v>0</v>
      </c>
      <c r="AR12" s="1">
        <f t="shared" si="10"/>
        <v>0</v>
      </c>
      <c r="AS12" s="1">
        <f t="shared" si="11"/>
        <v>0</v>
      </c>
      <c r="AT12" s="1">
        <f t="shared" si="12"/>
        <v>0</v>
      </c>
      <c r="AU12" s="1">
        <f t="shared" si="13"/>
        <v>0</v>
      </c>
      <c r="AV12" s="1">
        <f t="shared" si="14"/>
        <v>0</v>
      </c>
      <c r="AW12" s="1">
        <f t="shared" si="15"/>
        <v>0</v>
      </c>
      <c r="AX12" s="1">
        <f t="shared" si="16"/>
        <v>0</v>
      </c>
      <c r="AY12" s="1">
        <f t="shared" si="17"/>
        <v>0</v>
      </c>
      <c r="AZ12" s="1">
        <f t="shared" si="18"/>
        <v>0</v>
      </c>
      <c r="BA12" s="1">
        <f t="shared" si="19"/>
        <v>0</v>
      </c>
      <c r="BB12" s="1">
        <f t="shared" si="20"/>
        <v>0</v>
      </c>
      <c r="BC12" s="1">
        <f t="shared" si="21"/>
        <v>0</v>
      </c>
      <c r="BD12" s="1">
        <f t="shared" si="22"/>
        <v>0</v>
      </c>
      <c r="BE12" s="1">
        <f t="shared" si="23"/>
        <v>0</v>
      </c>
      <c r="BF12" s="1">
        <f t="shared" si="24"/>
        <v>0</v>
      </c>
      <c r="BG12" s="1">
        <f t="shared" si="25"/>
        <v>0</v>
      </c>
      <c r="BH12" s="1">
        <f t="shared" si="26"/>
        <v>0</v>
      </c>
      <c r="BI12" s="1">
        <f t="shared" si="27"/>
        <v>0</v>
      </c>
      <c r="BJ12" s="1">
        <f t="shared" si="28"/>
        <v>0</v>
      </c>
      <c r="BK12" s="1">
        <f t="shared" si="29"/>
        <v>0</v>
      </c>
      <c r="BL12" s="1">
        <f t="shared" si="30"/>
        <v>0</v>
      </c>
      <c r="BM12" s="1">
        <f t="shared" si="31"/>
        <v>0</v>
      </c>
      <c r="BN12" s="1">
        <f t="shared" si="32"/>
        <v>0</v>
      </c>
      <c r="BO12" s="1">
        <f t="shared" si="33"/>
        <v>0</v>
      </c>
      <c r="BP12" s="1">
        <f t="shared" si="34"/>
        <v>0</v>
      </c>
      <c r="BQ12" s="1">
        <f t="shared" si="35"/>
        <v>0</v>
      </c>
    </row>
    <row r="13" spans="1:71" x14ac:dyDescent="0.2">
      <c r="A13" s="1">
        <v>10</v>
      </c>
      <c r="B13" s="19"/>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1"/>
      <c r="AH13" s="22"/>
      <c r="AI13" s="16">
        <f t="shared" si="1"/>
        <v>0</v>
      </c>
      <c r="AJ13" s="1" t="str">
        <f t="shared" si="2"/>
        <v>00000</v>
      </c>
      <c r="AK13" s="17" t="str">
        <f t="shared" si="3"/>
        <v>0x00000,</v>
      </c>
      <c r="AL13" s="1">
        <f t="shared" si="4"/>
        <v>0</v>
      </c>
      <c r="AM13" s="1">
        <f t="shared" si="5"/>
        <v>0</v>
      </c>
      <c r="AN13" s="1">
        <f t="shared" si="6"/>
        <v>0</v>
      </c>
      <c r="AO13" s="1">
        <f t="shared" si="7"/>
        <v>0</v>
      </c>
      <c r="AP13" s="1">
        <f t="shared" si="8"/>
        <v>0</v>
      </c>
      <c r="AQ13" s="1">
        <f t="shared" si="9"/>
        <v>0</v>
      </c>
      <c r="AR13" s="1">
        <f t="shared" si="10"/>
        <v>0</v>
      </c>
      <c r="AS13" s="1">
        <f t="shared" si="11"/>
        <v>0</v>
      </c>
      <c r="AT13" s="1">
        <f t="shared" si="12"/>
        <v>0</v>
      </c>
      <c r="AU13" s="1">
        <f t="shared" si="13"/>
        <v>0</v>
      </c>
      <c r="AV13" s="1">
        <f t="shared" si="14"/>
        <v>0</v>
      </c>
      <c r="AW13" s="1">
        <f t="shared" si="15"/>
        <v>0</v>
      </c>
      <c r="AX13" s="1">
        <f t="shared" si="16"/>
        <v>0</v>
      </c>
      <c r="AY13" s="1">
        <f t="shared" si="17"/>
        <v>0</v>
      </c>
      <c r="AZ13" s="1">
        <f t="shared" si="18"/>
        <v>0</v>
      </c>
      <c r="BA13" s="1">
        <f t="shared" si="19"/>
        <v>0</v>
      </c>
      <c r="BB13" s="1">
        <f t="shared" si="20"/>
        <v>0</v>
      </c>
      <c r="BC13" s="1">
        <f t="shared" si="21"/>
        <v>0</v>
      </c>
      <c r="BD13" s="1">
        <f t="shared" si="22"/>
        <v>0</v>
      </c>
      <c r="BE13" s="1">
        <f t="shared" si="23"/>
        <v>0</v>
      </c>
      <c r="BF13" s="1">
        <f t="shared" si="24"/>
        <v>0</v>
      </c>
      <c r="BG13" s="1">
        <f t="shared" si="25"/>
        <v>0</v>
      </c>
      <c r="BH13" s="1">
        <f t="shared" si="26"/>
        <v>0</v>
      </c>
      <c r="BI13" s="1">
        <f t="shared" si="27"/>
        <v>0</v>
      </c>
      <c r="BJ13" s="1">
        <f t="shared" si="28"/>
        <v>0</v>
      </c>
      <c r="BK13" s="1">
        <f t="shared" si="29"/>
        <v>0</v>
      </c>
      <c r="BL13" s="1">
        <f t="shared" si="30"/>
        <v>0</v>
      </c>
      <c r="BM13" s="1">
        <f t="shared" si="31"/>
        <v>0</v>
      </c>
      <c r="BN13" s="1">
        <f t="shared" si="32"/>
        <v>0</v>
      </c>
      <c r="BO13" s="1">
        <f t="shared" si="33"/>
        <v>0</v>
      </c>
      <c r="BP13" s="1">
        <f t="shared" si="34"/>
        <v>0</v>
      </c>
      <c r="BQ13" s="1">
        <f t="shared" si="35"/>
        <v>0</v>
      </c>
    </row>
    <row r="14" spans="1:71" x14ac:dyDescent="0.2">
      <c r="A14" s="1">
        <v>11</v>
      </c>
      <c r="B14" s="19"/>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1"/>
      <c r="AH14" s="22"/>
      <c r="AI14" s="16">
        <f t="shared" si="1"/>
        <v>0</v>
      </c>
      <c r="AJ14" s="1" t="str">
        <f t="shared" si="2"/>
        <v>00000</v>
      </c>
      <c r="AK14" s="17" t="str">
        <f t="shared" si="3"/>
        <v>0x00000,</v>
      </c>
      <c r="AL14" s="1">
        <f t="shared" si="4"/>
        <v>0</v>
      </c>
      <c r="AM14" s="1">
        <f t="shared" si="5"/>
        <v>0</v>
      </c>
      <c r="AN14" s="1">
        <f t="shared" si="6"/>
        <v>0</v>
      </c>
      <c r="AO14" s="1">
        <f t="shared" si="7"/>
        <v>0</v>
      </c>
      <c r="AP14" s="1">
        <f t="shared" si="8"/>
        <v>0</v>
      </c>
      <c r="AQ14" s="1">
        <f t="shared" si="9"/>
        <v>0</v>
      </c>
      <c r="AR14" s="1">
        <f t="shared" si="10"/>
        <v>0</v>
      </c>
      <c r="AS14" s="1">
        <f t="shared" si="11"/>
        <v>0</v>
      </c>
      <c r="AT14" s="1">
        <f t="shared" si="12"/>
        <v>0</v>
      </c>
      <c r="AU14" s="1">
        <f t="shared" si="13"/>
        <v>0</v>
      </c>
      <c r="AV14" s="1">
        <f t="shared" si="14"/>
        <v>0</v>
      </c>
      <c r="AW14" s="1">
        <f t="shared" si="15"/>
        <v>0</v>
      </c>
      <c r="AX14" s="1">
        <f t="shared" si="16"/>
        <v>0</v>
      </c>
      <c r="AY14" s="1">
        <f t="shared" si="17"/>
        <v>0</v>
      </c>
      <c r="AZ14" s="1">
        <f t="shared" si="18"/>
        <v>0</v>
      </c>
      <c r="BA14" s="1">
        <f t="shared" si="19"/>
        <v>0</v>
      </c>
      <c r="BB14" s="1">
        <f t="shared" si="20"/>
        <v>0</v>
      </c>
      <c r="BC14" s="1">
        <f t="shared" si="21"/>
        <v>0</v>
      </c>
      <c r="BD14" s="1">
        <f t="shared" si="22"/>
        <v>0</v>
      </c>
      <c r="BE14" s="1">
        <f t="shared" si="23"/>
        <v>0</v>
      </c>
      <c r="BF14" s="1">
        <f t="shared" si="24"/>
        <v>0</v>
      </c>
      <c r="BG14" s="1">
        <f t="shared" si="25"/>
        <v>0</v>
      </c>
      <c r="BH14" s="1">
        <f t="shared" si="26"/>
        <v>0</v>
      </c>
      <c r="BI14" s="1">
        <f t="shared" si="27"/>
        <v>0</v>
      </c>
      <c r="BJ14" s="1">
        <f t="shared" si="28"/>
        <v>0</v>
      </c>
      <c r="BK14" s="1">
        <f t="shared" si="29"/>
        <v>0</v>
      </c>
      <c r="BL14" s="1">
        <f t="shared" si="30"/>
        <v>0</v>
      </c>
      <c r="BM14" s="1">
        <f t="shared" si="31"/>
        <v>0</v>
      </c>
      <c r="BN14" s="1">
        <f t="shared" si="32"/>
        <v>0</v>
      </c>
      <c r="BO14" s="1">
        <f t="shared" si="33"/>
        <v>0</v>
      </c>
      <c r="BP14" s="1">
        <f t="shared" si="34"/>
        <v>0</v>
      </c>
      <c r="BQ14" s="1">
        <f t="shared" si="35"/>
        <v>0</v>
      </c>
    </row>
    <row r="15" spans="1:71" x14ac:dyDescent="0.2">
      <c r="A15" s="1">
        <v>12</v>
      </c>
      <c r="B15" s="19"/>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1"/>
      <c r="AH15" s="22"/>
      <c r="AI15" s="16">
        <f t="shared" si="1"/>
        <v>0</v>
      </c>
      <c r="AJ15" s="1" t="str">
        <f t="shared" si="2"/>
        <v>00000</v>
      </c>
      <c r="AK15" s="17" t="str">
        <f t="shared" si="3"/>
        <v>0x00000,</v>
      </c>
      <c r="AL15" s="1">
        <f t="shared" si="4"/>
        <v>0</v>
      </c>
      <c r="AM15" s="1">
        <f t="shared" si="5"/>
        <v>0</v>
      </c>
      <c r="AN15" s="1">
        <f t="shared" si="6"/>
        <v>0</v>
      </c>
      <c r="AO15" s="1">
        <f t="shared" si="7"/>
        <v>0</v>
      </c>
      <c r="AP15" s="1">
        <f t="shared" si="8"/>
        <v>0</v>
      </c>
      <c r="AQ15" s="1">
        <f t="shared" si="9"/>
        <v>0</v>
      </c>
      <c r="AR15" s="1">
        <f t="shared" si="10"/>
        <v>0</v>
      </c>
      <c r="AS15" s="1">
        <f t="shared" si="11"/>
        <v>0</v>
      </c>
      <c r="AT15" s="1">
        <f t="shared" si="12"/>
        <v>0</v>
      </c>
      <c r="AU15" s="1">
        <f t="shared" si="13"/>
        <v>0</v>
      </c>
      <c r="AV15" s="1">
        <f t="shared" si="14"/>
        <v>0</v>
      </c>
      <c r="AW15" s="1">
        <f t="shared" si="15"/>
        <v>0</v>
      </c>
      <c r="AX15" s="1">
        <f t="shared" si="16"/>
        <v>0</v>
      </c>
      <c r="AY15" s="1">
        <f t="shared" si="17"/>
        <v>0</v>
      </c>
      <c r="AZ15" s="1">
        <f t="shared" si="18"/>
        <v>0</v>
      </c>
      <c r="BA15" s="1">
        <f t="shared" si="19"/>
        <v>0</v>
      </c>
      <c r="BB15" s="1">
        <f t="shared" si="20"/>
        <v>0</v>
      </c>
      <c r="BC15" s="1">
        <f t="shared" si="21"/>
        <v>0</v>
      </c>
      <c r="BD15" s="1">
        <f t="shared" si="22"/>
        <v>0</v>
      </c>
      <c r="BE15" s="1">
        <f t="shared" si="23"/>
        <v>0</v>
      </c>
      <c r="BF15" s="1">
        <f t="shared" si="24"/>
        <v>0</v>
      </c>
      <c r="BG15" s="1">
        <f t="shared" si="25"/>
        <v>0</v>
      </c>
      <c r="BH15" s="1">
        <f t="shared" si="26"/>
        <v>0</v>
      </c>
      <c r="BI15" s="1">
        <f t="shared" si="27"/>
        <v>0</v>
      </c>
      <c r="BJ15" s="1">
        <f t="shared" si="28"/>
        <v>0</v>
      </c>
      <c r="BK15" s="1">
        <f t="shared" si="29"/>
        <v>0</v>
      </c>
      <c r="BL15" s="1">
        <f t="shared" si="30"/>
        <v>0</v>
      </c>
      <c r="BM15" s="1">
        <f t="shared" si="31"/>
        <v>0</v>
      </c>
      <c r="BN15" s="1">
        <f t="shared" si="32"/>
        <v>0</v>
      </c>
      <c r="BO15" s="1">
        <f t="shared" si="33"/>
        <v>0</v>
      </c>
      <c r="BP15" s="1">
        <f t="shared" si="34"/>
        <v>0</v>
      </c>
      <c r="BQ15" s="1">
        <f t="shared" si="35"/>
        <v>0</v>
      </c>
    </row>
    <row r="16" spans="1:71" x14ac:dyDescent="0.2">
      <c r="A16" s="1">
        <v>13</v>
      </c>
      <c r="B16" s="19"/>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1"/>
      <c r="AH16" s="22"/>
      <c r="AI16" s="16">
        <f t="shared" si="1"/>
        <v>0</v>
      </c>
      <c r="AJ16" s="1" t="str">
        <f t="shared" si="2"/>
        <v>00000</v>
      </c>
      <c r="AK16" s="17" t="str">
        <f t="shared" si="3"/>
        <v>0x00000,</v>
      </c>
      <c r="AL16" s="1">
        <f t="shared" si="4"/>
        <v>0</v>
      </c>
      <c r="AM16" s="1">
        <f t="shared" si="5"/>
        <v>0</v>
      </c>
      <c r="AN16" s="1">
        <f t="shared" si="6"/>
        <v>0</v>
      </c>
      <c r="AO16" s="1">
        <f t="shared" si="7"/>
        <v>0</v>
      </c>
      <c r="AP16" s="1">
        <f t="shared" si="8"/>
        <v>0</v>
      </c>
      <c r="AQ16" s="1">
        <f t="shared" si="9"/>
        <v>0</v>
      </c>
      <c r="AR16" s="1">
        <f t="shared" si="10"/>
        <v>0</v>
      </c>
      <c r="AS16" s="1">
        <f t="shared" si="11"/>
        <v>0</v>
      </c>
      <c r="AT16" s="1">
        <f t="shared" si="12"/>
        <v>0</v>
      </c>
      <c r="AU16" s="1">
        <f t="shared" si="13"/>
        <v>0</v>
      </c>
      <c r="AV16" s="1">
        <f t="shared" si="14"/>
        <v>0</v>
      </c>
      <c r="AW16" s="1">
        <f t="shared" si="15"/>
        <v>0</v>
      </c>
      <c r="AX16" s="1">
        <f t="shared" si="16"/>
        <v>0</v>
      </c>
      <c r="AY16" s="1">
        <f t="shared" si="17"/>
        <v>0</v>
      </c>
      <c r="AZ16" s="1">
        <f t="shared" si="18"/>
        <v>0</v>
      </c>
      <c r="BA16" s="1">
        <f t="shared" si="19"/>
        <v>0</v>
      </c>
      <c r="BB16" s="1">
        <f t="shared" si="20"/>
        <v>0</v>
      </c>
      <c r="BC16" s="1">
        <f t="shared" si="21"/>
        <v>0</v>
      </c>
      <c r="BD16" s="1">
        <f t="shared" si="22"/>
        <v>0</v>
      </c>
      <c r="BE16" s="1">
        <f t="shared" si="23"/>
        <v>0</v>
      </c>
      <c r="BF16" s="1">
        <f t="shared" si="24"/>
        <v>0</v>
      </c>
      <c r="BG16" s="1">
        <f t="shared" si="25"/>
        <v>0</v>
      </c>
      <c r="BH16" s="1">
        <f t="shared" si="26"/>
        <v>0</v>
      </c>
      <c r="BI16" s="1">
        <f t="shared" si="27"/>
        <v>0</v>
      </c>
      <c r="BJ16" s="1">
        <f t="shared" si="28"/>
        <v>0</v>
      </c>
      <c r="BK16" s="1">
        <f t="shared" si="29"/>
        <v>0</v>
      </c>
      <c r="BL16" s="1">
        <f t="shared" si="30"/>
        <v>0</v>
      </c>
      <c r="BM16" s="1">
        <f t="shared" si="31"/>
        <v>0</v>
      </c>
      <c r="BN16" s="1">
        <f t="shared" si="32"/>
        <v>0</v>
      </c>
      <c r="BO16" s="1">
        <f t="shared" si="33"/>
        <v>0</v>
      </c>
      <c r="BP16" s="1">
        <f t="shared" si="34"/>
        <v>0</v>
      </c>
      <c r="BQ16" s="1">
        <f t="shared" si="35"/>
        <v>0</v>
      </c>
    </row>
    <row r="17" spans="1:69" x14ac:dyDescent="0.2">
      <c r="A17" s="1">
        <v>14</v>
      </c>
      <c r="B17" s="19"/>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1"/>
      <c r="AH17" s="22"/>
      <c r="AI17" s="16">
        <f t="shared" si="1"/>
        <v>0</v>
      </c>
      <c r="AJ17" s="1" t="str">
        <f t="shared" si="2"/>
        <v>00000</v>
      </c>
      <c r="AK17" s="17" t="str">
        <f t="shared" si="3"/>
        <v>0x00000,</v>
      </c>
      <c r="AL17" s="1">
        <f t="shared" si="4"/>
        <v>0</v>
      </c>
      <c r="AM17" s="1">
        <f t="shared" si="5"/>
        <v>0</v>
      </c>
      <c r="AN17" s="1">
        <f t="shared" si="6"/>
        <v>0</v>
      </c>
      <c r="AO17" s="1">
        <f t="shared" si="7"/>
        <v>0</v>
      </c>
      <c r="AP17" s="1">
        <f t="shared" si="8"/>
        <v>0</v>
      </c>
      <c r="AQ17" s="1">
        <f t="shared" si="9"/>
        <v>0</v>
      </c>
      <c r="AR17" s="1">
        <f t="shared" si="10"/>
        <v>0</v>
      </c>
      <c r="AS17" s="1">
        <f t="shared" si="11"/>
        <v>0</v>
      </c>
      <c r="AT17" s="1">
        <f t="shared" si="12"/>
        <v>0</v>
      </c>
      <c r="AU17" s="1">
        <f t="shared" si="13"/>
        <v>0</v>
      </c>
      <c r="AV17" s="1">
        <f t="shared" si="14"/>
        <v>0</v>
      </c>
      <c r="AW17" s="1">
        <f t="shared" si="15"/>
        <v>0</v>
      </c>
      <c r="AX17" s="1">
        <f t="shared" si="16"/>
        <v>0</v>
      </c>
      <c r="AY17" s="1">
        <f t="shared" si="17"/>
        <v>0</v>
      </c>
      <c r="AZ17" s="1">
        <f t="shared" si="18"/>
        <v>0</v>
      </c>
      <c r="BA17" s="1">
        <f t="shared" si="19"/>
        <v>0</v>
      </c>
      <c r="BB17" s="1">
        <f t="shared" si="20"/>
        <v>0</v>
      </c>
      <c r="BC17" s="1">
        <f t="shared" si="21"/>
        <v>0</v>
      </c>
      <c r="BD17" s="1">
        <f t="shared" si="22"/>
        <v>0</v>
      </c>
      <c r="BE17" s="1">
        <f t="shared" si="23"/>
        <v>0</v>
      </c>
      <c r="BF17" s="1">
        <f t="shared" si="24"/>
        <v>0</v>
      </c>
      <c r="BG17" s="1">
        <f t="shared" si="25"/>
        <v>0</v>
      </c>
      <c r="BH17" s="1">
        <f t="shared" si="26"/>
        <v>0</v>
      </c>
      <c r="BI17" s="1">
        <f t="shared" si="27"/>
        <v>0</v>
      </c>
      <c r="BJ17" s="1">
        <f t="shared" si="28"/>
        <v>0</v>
      </c>
      <c r="BK17" s="1">
        <f t="shared" si="29"/>
        <v>0</v>
      </c>
      <c r="BL17" s="1">
        <f t="shared" si="30"/>
        <v>0</v>
      </c>
      <c r="BM17" s="1">
        <f t="shared" si="31"/>
        <v>0</v>
      </c>
      <c r="BN17" s="1">
        <f t="shared" si="32"/>
        <v>0</v>
      </c>
      <c r="BO17" s="1">
        <f t="shared" si="33"/>
        <v>0</v>
      </c>
      <c r="BP17" s="1">
        <f t="shared" si="34"/>
        <v>0</v>
      </c>
      <c r="BQ17" s="1">
        <f t="shared" si="35"/>
        <v>0</v>
      </c>
    </row>
    <row r="18" spans="1:69" x14ac:dyDescent="0.2">
      <c r="A18" s="1">
        <v>15</v>
      </c>
      <c r="B18" s="19"/>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1"/>
      <c r="AH18" s="22"/>
      <c r="AI18" s="16">
        <f t="shared" si="1"/>
        <v>0</v>
      </c>
      <c r="AJ18" s="1" t="str">
        <f t="shared" si="2"/>
        <v>00000</v>
      </c>
      <c r="AK18" s="17" t="str">
        <f t="shared" si="3"/>
        <v>0x00000,</v>
      </c>
      <c r="AL18" s="1">
        <f t="shared" si="4"/>
        <v>0</v>
      </c>
      <c r="AM18" s="1">
        <f t="shared" si="5"/>
        <v>0</v>
      </c>
      <c r="AN18" s="1">
        <f t="shared" si="6"/>
        <v>0</v>
      </c>
      <c r="AO18" s="1">
        <f t="shared" si="7"/>
        <v>0</v>
      </c>
      <c r="AP18" s="1">
        <f t="shared" si="8"/>
        <v>0</v>
      </c>
      <c r="AQ18" s="1">
        <f t="shared" si="9"/>
        <v>0</v>
      </c>
      <c r="AR18" s="1">
        <f t="shared" si="10"/>
        <v>0</v>
      </c>
      <c r="AS18" s="1">
        <f t="shared" si="11"/>
        <v>0</v>
      </c>
      <c r="AT18" s="1">
        <f t="shared" si="12"/>
        <v>0</v>
      </c>
      <c r="AU18" s="1">
        <f t="shared" si="13"/>
        <v>0</v>
      </c>
      <c r="AV18" s="1">
        <f t="shared" si="14"/>
        <v>0</v>
      </c>
      <c r="AW18" s="1">
        <f t="shared" si="15"/>
        <v>0</v>
      </c>
      <c r="AX18" s="1">
        <f t="shared" si="16"/>
        <v>0</v>
      </c>
      <c r="AY18" s="1">
        <f t="shared" si="17"/>
        <v>0</v>
      </c>
      <c r="AZ18" s="1">
        <f t="shared" si="18"/>
        <v>0</v>
      </c>
      <c r="BA18" s="1">
        <f t="shared" si="19"/>
        <v>0</v>
      </c>
      <c r="BB18" s="1">
        <f t="shared" si="20"/>
        <v>0</v>
      </c>
      <c r="BC18" s="1">
        <f t="shared" si="21"/>
        <v>0</v>
      </c>
      <c r="BD18" s="1">
        <f t="shared" si="22"/>
        <v>0</v>
      </c>
      <c r="BE18" s="1">
        <f t="shared" si="23"/>
        <v>0</v>
      </c>
      <c r="BF18" s="1">
        <f t="shared" si="24"/>
        <v>0</v>
      </c>
      <c r="BG18" s="1">
        <f t="shared" si="25"/>
        <v>0</v>
      </c>
      <c r="BH18" s="1">
        <f t="shared" si="26"/>
        <v>0</v>
      </c>
      <c r="BI18" s="1">
        <f t="shared" si="27"/>
        <v>0</v>
      </c>
      <c r="BJ18" s="1">
        <f t="shared" si="28"/>
        <v>0</v>
      </c>
      <c r="BK18" s="1">
        <f t="shared" si="29"/>
        <v>0</v>
      </c>
      <c r="BL18" s="1">
        <f t="shared" si="30"/>
        <v>0</v>
      </c>
      <c r="BM18" s="1">
        <f t="shared" si="31"/>
        <v>0</v>
      </c>
      <c r="BN18" s="1">
        <f t="shared" si="32"/>
        <v>0</v>
      </c>
      <c r="BO18" s="1">
        <f t="shared" si="33"/>
        <v>0</v>
      </c>
      <c r="BP18" s="1">
        <f t="shared" si="34"/>
        <v>0</v>
      </c>
      <c r="BQ18" s="1">
        <f t="shared" si="35"/>
        <v>0</v>
      </c>
    </row>
    <row r="19" spans="1:69" x14ac:dyDescent="0.2">
      <c r="A19" s="1">
        <v>16</v>
      </c>
      <c r="B19" s="19"/>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1"/>
      <c r="AH19" s="22"/>
      <c r="AI19" s="16">
        <f t="shared" si="1"/>
        <v>0</v>
      </c>
      <c r="AJ19" s="1" t="str">
        <f t="shared" si="2"/>
        <v>00000</v>
      </c>
      <c r="AK19" s="17" t="str">
        <f t="shared" si="3"/>
        <v>0x00000,</v>
      </c>
      <c r="AL19" s="1">
        <f t="shared" si="4"/>
        <v>0</v>
      </c>
      <c r="AM19" s="1">
        <f t="shared" si="5"/>
        <v>0</v>
      </c>
      <c r="AN19" s="1">
        <f t="shared" si="6"/>
        <v>0</v>
      </c>
      <c r="AO19" s="1">
        <f t="shared" si="7"/>
        <v>0</v>
      </c>
      <c r="AP19" s="1">
        <f t="shared" si="8"/>
        <v>0</v>
      </c>
      <c r="AQ19" s="1">
        <f t="shared" si="9"/>
        <v>0</v>
      </c>
      <c r="AR19" s="1">
        <f t="shared" si="10"/>
        <v>0</v>
      </c>
      <c r="AS19" s="1">
        <f t="shared" si="11"/>
        <v>0</v>
      </c>
      <c r="AT19" s="1">
        <f t="shared" si="12"/>
        <v>0</v>
      </c>
      <c r="AU19" s="1">
        <f t="shared" si="13"/>
        <v>0</v>
      </c>
      <c r="AV19" s="1">
        <f t="shared" si="14"/>
        <v>0</v>
      </c>
      <c r="AW19" s="1">
        <f t="shared" si="15"/>
        <v>0</v>
      </c>
      <c r="AX19" s="1">
        <f t="shared" si="16"/>
        <v>0</v>
      </c>
      <c r="AY19" s="1">
        <f t="shared" si="17"/>
        <v>0</v>
      </c>
      <c r="AZ19" s="1">
        <f t="shared" si="18"/>
        <v>0</v>
      </c>
      <c r="BA19" s="1">
        <f t="shared" si="19"/>
        <v>0</v>
      </c>
      <c r="BB19" s="1">
        <f t="shared" si="20"/>
        <v>0</v>
      </c>
      <c r="BC19" s="1">
        <f t="shared" si="21"/>
        <v>0</v>
      </c>
      <c r="BD19" s="1">
        <f t="shared" si="22"/>
        <v>0</v>
      </c>
      <c r="BE19" s="1">
        <f t="shared" si="23"/>
        <v>0</v>
      </c>
      <c r="BF19" s="1">
        <f t="shared" si="24"/>
        <v>0</v>
      </c>
      <c r="BG19" s="1">
        <f t="shared" si="25"/>
        <v>0</v>
      </c>
      <c r="BH19" s="1">
        <f t="shared" si="26"/>
        <v>0</v>
      </c>
      <c r="BI19" s="1">
        <f t="shared" si="27"/>
        <v>0</v>
      </c>
      <c r="BJ19" s="1">
        <f t="shared" si="28"/>
        <v>0</v>
      </c>
      <c r="BK19" s="1">
        <f t="shared" si="29"/>
        <v>0</v>
      </c>
      <c r="BL19" s="1">
        <f t="shared" si="30"/>
        <v>0</v>
      </c>
      <c r="BM19" s="1">
        <f t="shared" si="31"/>
        <v>0</v>
      </c>
      <c r="BN19" s="1">
        <f t="shared" si="32"/>
        <v>0</v>
      </c>
      <c r="BO19" s="1">
        <f t="shared" si="33"/>
        <v>0</v>
      </c>
      <c r="BP19" s="1">
        <f t="shared" si="34"/>
        <v>0</v>
      </c>
      <c r="BQ19" s="1">
        <f t="shared" si="35"/>
        <v>0</v>
      </c>
    </row>
    <row r="20" spans="1:69" x14ac:dyDescent="0.2">
      <c r="A20" s="1">
        <v>17</v>
      </c>
      <c r="B20" s="19"/>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1"/>
      <c r="AH20" s="22"/>
      <c r="AI20" s="16">
        <f t="shared" si="1"/>
        <v>0</v>
      </c>
      <c r="AJ20" s="1" t="str">
        <f t="shared" si="2"/>
        <v>00000</v>
      </c>
      <c r="AK20" s="17" t="str">
        <f t="shared" si="3"/>
        <v>0x00000,</v>
      </c>
      <c r="AL20" s="1">
        <f t="shared" si="4"/>
        <v>0</v>
      </c>
      <c r="AM20" s="1">
        <f t="shared" si="5"/>
        <v>0</v>
      </c>
      <c r="AN20" s="1">
        <f t="shared" si="6"/>
        <v>0</v>
      </c>
      <c r="AO20" s="1">
        <f t="shared" si="7"/>
        <v>0</v>
      </c>
      <c r="AP20" s="1">
        <f t="shared" si="8"/>
        <v>0</v>
      </c>
      <c r="AQ20" s="1">
        <f t="shared" si="9"/>
        <v>0</v>
      </c>
      <c r="AR20" s="1">
        <f t="shared" si="10"/>
        <v>0</v>
      </c>
      <c r="AS20" s="1">
        <f t="shared" si="11"/>
        <v>0</v>
      </c>
      <c r="AT20" s="1">
        <f t="shared" si="12"/>
        <v>0</v>
      </c>
      <c r="AU20" s="1">
        <f t="shared" si="13"/>
        <v>0</v>
      </c>
      <c r="AV20" s="1">
        <f t="shared" si="14"/>
        <v>0</v>
      </c>
      <c r="AW20" s="1">
        <f t="shared" si="15"/>
        <v>0</v>
      </c>
      <c r="AX20" s="1">
        <f t="shared" si="16"/>
        <v>0</v>
      </c>
      <c r="AY20" s="1">
        <f t="shared" si="17"/>
        <v>0</v>
      </c>
      <c r="AZ20" s="1">
        <f t="shared" si="18"/>
        <v>0</v>
      </c>
      <c r="BA20" s="1">
        <f t="shared" si="19"/>
        <v>0</v>
      </c>
      <c r="BB20" s="1">
        <f t="shared" si="20"/>
        <v>0</v>
      </c>
      <c r="BC20" s="1">
        <f t="shared" si="21"/>
        <v>0</v>
      </c>
      <c r="BD20" s="1">
        <f t="shared" si="22"/>
        <v>0</v>
      </c>
      <c r="BE20" s="1">
        <f t="shared" si="23"/>
        <v>0</v>
      </c>
      <c r="BF20" s="1">
        <f t="shared" si="24"/>
        <v>0</v>
      </c>
      <c r="BG20" s="1">
        <f t="shared" si="25"/>
        <v>0</v>
      </c>
      <c r="BH20" s="1">
        <f t="shared" si="26"/>
        <v>0</v>
      </c>
      <c r="BI20" s="1">
        <f t="shared" si="27"/>
        <v>0</v>
      </c>
      <c r="BJ20" s="1">
        <f t="shared" si="28"/>
        <v>0</v>
      </c>
      <c r="BK20" s="1">
        <f t="shared" si="29"/>
        <v>0</v>
      </c>
      <c r="BL20" s="1">
        <f t="shared" si="30"/>
        <v>0</v>
      </c>
      <c r="BM20" s="1">
        <f t="shared" si="31"/>
        <v>0</v>
      </c>
      <c r="BN20" s="1">
        <f t="shared" si="32"/>
        <v>0</v>
      </c>
      <c r="BO20" s="1">
        <f t="shared" si="33"/>
        <v>0</v>
      </c>
      <c r="BP20" s="1">
        <f t="shared" si="34"/>
        <v>0</v>
      </c>
      <c r="BQ20" s="1">
        <f t="shared" si="35"/>
        <v>0</v>
      </c>
    </row>
    <row r="21" spans="1:69" x14ac:dyDescent="0.2">
      <c r="AL21" s="1">
        <f t="shared" si="4"/>
        <v>0</v>
      </c>
      <c r="AM21" s="1">
        <f t="shared" si="5"/>
        <v>0</v>
      </c>
      <c r="AN21" s="1">
        <f t="shared" si="6"/>
        <v>0</v>
      </c>
      <c r="AO21" s="1">
        <f t="shared" si="7"/>
        <v>0</v>
      </c>
      <c r="AP21" s="1">
        <f t="shared" si="8"/>
        <v>0</v>
      </c>
      <c r="AQ21" s="1">
        <f t="shared" si="9"/>
        <v>0</v>
      </c>
      <c r="AR21" s="1">
        <f t="shared" si="10"/>
        <v>0</v>
      </c>
      <c r="AS21" s="1">
        <f t="shared" si="11"/>
        <v>0</v>
      </c>
      <c r="AT21" s="1">
        <f t="shared" si="12"/>
        <v>0</v>
      </c>
      <c r="AU21" s="1">
        <f t="shared" si="13"/>
        <v>0</v>
      </c>
      <c r="AV21" s="1">
        <f t="shared" si="14"/>
        <v>0</v>
      </c>
      <c r="AW21" s="1">
        <f t="shared" si="15"/>
        <v>0</v>
      </c>
      <c r="AX21" s="1">
        <f t="shared" si="16"/>
        <v>0</v>
      </c>
      <c r="AY21" s="1">
        <f t="shared" si="17"/>
        <v>0</v>
      </c>
      <c r="AZ21" s="1">
        <f t="shared" si="18"/>
        <v>0</v>
      </c>
      <c r="BA21" s="1">
        <f t="shared" si="19"/>
        <v>0</v>
      </c>
      <c r="BB21" s="1">
        <f t="shared" si="20"/>
        <v>0</v>
      </c>
      <c r="BC21" s="1">
        <f t="shared" si="21"/>
        <v>0</v>
      </c>
      <c r="BD21" s="1">
        <f t="shared" si="22"/>
        <v>0</v>
      </c>
      <c r="BE21" s="1">
        <f t="shared" si="23"/>
        <v>0</v>
      </c>
      <c r="BF21" s="1">
        <f t="shared" si="24"/>
        <v>0</v>
      </c>
      <c r="BG21" s="1">
        <f t="shared" si="25"/>
        <v>0</v>
      </c>
      <c r="BH21" s="1">
        <f t="shared" si="26"/>
        <v>0</v>
      </c>
      <c r="BI21" s="1">
        <f t="shared" si="27"/>
        <v>0</v>
      </c>
      <c r="BJ21" s="1">
        <f t="shared" si="28"/>
        <v>0</v>
      </c>
      <c r="BK21" s="1">
        <f t="shared" si="29"/>
        <v>0</v>
      </c>
      <c r="BL21" s="1">
        <f t="shared" si="30"/>
        <v>0</v>
      </c>
      <c r="BM21" s="1">
        <f t="shared" si="31"/>
        <v>0</v>
      </c>
      <c r="BN21" s="1">
        <f t="shared" si="32"/>
        <v>0</v>
      </c>
      <c r="BO21" s="1">
        <f t="shared" si="33"/>
        <v>0</v>
      </c>
      <c r="BP21" s="1">
        <f t="shared" si="34"/>
        <v>0</v>
      </c>
      <c r="BQ21" s="1">
        <f t="shared" si="35"/>
        <v>0</v>
      </c>
    </row>
    <row r="22" spans="1:69" x14ac:dyDescent="0.2">
      <c r="AL22" s="1">
        <f t="shared" si="4"/>
        <v>0</v>
      </c>
      <c r="AM22" s="1">
        <f t="shared" si="5"/>
        <v>0</v>
      </c>
      <c r="AN22" s="1">
        <f t="shared" si="6"/>
        <v>0</v>
      </c>
      <c r="AO22" s="1">
        <f t="shared" si="7"/>
        <v>0</v>
      </c>
      <c r="AP22" s="1">
        <f t="shared" si="8"/>
        <v>0</v>
      </c>
      <c r="AQ22" s="1">
        <f t="shared" si="9"/>
        <v>0</v>
      </c>
      <c r="AR22" s="1">
        <f t="shared" si="10"/>
        <v>0</v>
      </c>
      <c r="AS22" s="1">
        <f t="shared" si="11"/>
        <v>0</v>
      </c>
      <c r="AT22" s="1">
        <f t="shared" si="12"/>
        <v>0</v>
      </c>
      <c r="AU22" s="1">
        <f t="shared" si="13"/>
        <v>0</v>
      </c>
      <c r="AV22" s="1">
        <f t="shared" si="14"/>
        <v>0</v>
      </c>
      <c r="AW22" s="1">
        <f t="shared" si="15"/>
        <v>0</v>
      </c>
      <c r="AX22" s="1">
        <f t="shared" si="16"/>
        <v>0</v>
      </c>
      <c r="AY22" s="1">
        <f t="shared" si="17"/>
        <v>0</v>
      </c>
      <c r="AZ22" s="1">
        <f t="shared" si="18"/>
        <v>0</v>
      </c>
      <c r="BA22" s="1">
        <f t="shared" si="19"/>
        <v>0</v>
      </c>
      <c r="BB22" s="1">
        <f t="shared" si="20"/>
        <v>0</v>
      </c>
      <c r="BC22" s="1">
        <f t="shared" si="21"/>
        <v>0</v>
      </c>
      <c r="BD22" s="1">
        <f t="shared" si="22"/>
        <v>0</v>
      </c>
      <c r="BE22" s="1">
        <f t="shared" si="23"/>
        <v>0</v>
      </c>
      <c r="BF22" s="1">
        <f t="shared" si="24"/>
        <v>0</v>
      </c>
      <c r="BG22" s="1">
        <f t="shared" si="25"/>
        <v>0</v>
      </c>
      <c r="BH22" s="1">
        <f t="shared" si="26"/>
        <v>0</v>
      </c>
      <c r="BI22" s="1">
        <f t="shared" si="27"/>
        <v>0</v>
      </c>
      <c r="BJ22" s="1">
        <f t="shared" si="28"/>
        <v>0</v>
      </c>
      <c r="BK22" s="1">
        <f t="shared" si="29"/>
        <v>0</v>
      </c>
      <c r="BL22" s="1">
        <f t="shared" si="30"/>
        <v>0</v>
      </c>
      <c r="BM22" s="1">
        <f t="shared" si="31"/>
        <v>0</v>
      </c>
      <c r="BN22" s="1">
        <f t="shared" si="32"/>
        <v>0</v>
      </c>
      <c r="BO22" s="1">
        <f t="shared" si="33"/>
        <v>0</v>
      </c>
      <c r="BP22" s="1">
        <f t="shared" si="34"/>
        <v>0</v>
      </c>
      <c r="BQ22" s="1">
        <f t="shared" si="35"/>
        <v>0</v>
      </c>
    </row>
    <row r="23" spans="1:69" x14ac:dyDescent="0.2">
      <c r="AL23" s="1">
        <f t="shared" si="4"/>
        <v>0</v>
      </c>
      <c r="AM23" s="1">
        <f t="shared" si="5"/>
        <v>0</v>
      </c>
      <c r="AN23" s="1">
        <f t="shared" si="6"/>
        <v>0</v>
      </c>
      <c r="AO23" s="1">
        <f t="shared" si="7"/>
        <v>0</v>
      </c>
      <c r="AP23" s="1">
        <f t="shared" si="8"/>
        <v>0</v>
      </c>
      <c r="AQ23" s="1">
        <f t="shared" si="9"/>
        <v>0</v>
      </c>
      <c r="AR23" s="1">
        <f t="shared" si="10"/>
        <v>0</v>
      </c>
      <c r="AS23" s="1">
        <f t="shared" si="11"/>
        <v>0</v>
      </c>
      <c r="AT23" s="1">
        <f t="shared" si="12"/>
        <v>0</v>
      </c>
      <c r="AU23" s="1">
        <f t="shared" si="13"/>
        <v>0</v>
      </c>
      <c r="AV23" s="1">
        <f t="shared" si="14"/>
        <v>0</v>
      </c>
      <c r="AW23" s="1">
        <f t="shared" si="15"/>
        <v>0</v>
      </c>
      <c r="AX23" s="1">
        <f t="shared" si="16"/>
        <v>0</v>
      </c>
      <c r="AY23" s="1">
        <f t="shared" si="17"/>
        <v>0</v>
      </c>
      <c r="AZ23" s="1">
        <f t="shared" si="18"/>
        <v>0</v>
      </c>
      <c r="BA23" s="1">
        <f t="shared" si="19"/>
        <v>0</v>
      </c>
      <c r="BB23" s="1">
        <f t="shared" si="20"/>
        <v>0</v>
      </c>
      <c r="BC23" s="1">
        <f t="shared" si="21"/>
        <v>0</v>
      </c>
      <c r="BD23" s="1">
        <f t="shared" si="22"/>
        <v>0</v>
      </c>
      <c r="BE23" s="1">
        <f t="shared" si="23"/>
        <v>0</v>
      </c>
      <c r="BF23" s="1">
        <f t="shared" si="24"/>
        <v>0</v>
      </c>
      <c r="BG23" s="1">
        <f t="shared" si="25"/>
        <v>0</v>
      </c>
      <c r="BH23" s="1">
        <f t="shared" si="26"/>
        <v>0</v>
      </c>
      <c r="BI23" s="1">
        <f t="shared" si="27"/>
        <v>0</v>
      </c>
      <c r="BJ23" s="1">
        <f t="shared" si="28"/>
        <v>0</v>
      </c>
      <c r="BK23" s="1">
        <f t="shared" si="29"/>
        <v>0</v>
      </c>
      <c r="BL23" s="1">
        <f t="shared" si="30"/>
        <v>0</v>
      </c>
      <c r="BM23" s="1">
        <f t="shared" si="31"/>
        <v>0</v>
      </c>
      <c r="BN23" s="1">
        <f t="shared" si="32"/>
        <v>0</v>
      </c>
      <c r="BO23" s="1">
        <f t="shared" si="33"/>
        <v>0</v>
      </c>
      <c r="BP23" s="1">
        <f t="shared" si="34"/>
        <v>0</v>
      </c>
      <c r="BQ23" s="1">
        <f t="shared" si="35"/>
        <v>0</v>
      </c>
    </row>
    <row r="24" spans="1:69" x14ac:dyDescent="0.2">
      <c r="AL24" s="1">
        <f t="shared" si="4"/>
        <v>0</v>
      </c>
      <c r="AM24" s="1">
        <f t="shared" si="5"/>
        <v>0</v>
      </c>
      <c r="AN24" s="1">
        <f t="shared" si="6"/>
        <v>0</v>
      </c>
      <c r="AO24" s="1">
        <f t="shared" si="7"/>
        <v>0</v>
      </c>
      <c r="AP24" s="1">
        <f t="shared" si="8"/>
        <v>0</v>
      </c>
      <c r="AQ24" s="1">
        <f t="shared" si="9"/>
        <v>0</v>
      </c>
      <c r="AR24" s="1">
        <f t="shared" si="10"/>
        <v>0</v>
      </c>
      <c r="AS24" s="1">
        <f t="shared" si="11"/>
        <v>0</v>
      </c>
      <c r="AT24" s="1">
        <f t="shared" si="12"/>
        <v>0</v>
      </c>
      <c r="AU24" s="1">
        <f t="shared" si="13"/>
        <v>0</v>
      </c>
      <c r="AV24" s="1">
        <f t="shared" si="14"/>
        <v>0</v>
      </c>
      <c r="AW24" s="1">
        <f t="shared" si="15"/>
        <v>0</v>
      </c>
      <c r="AX24" s="1">
        <f t="shared" si="16"/>
        <v>0</v>
      </c>
      <c r="AY24" s="1">
        <f t="shared" si="17"/>
        <v>0</v>
      </c>
      <c r="AZ24" s="1">
        <f t="shared" si="18"/>
        <v>0</v>
      </c>
      <c r="BA24" s="1">
        <f t="shared" si="19"/>
        <v>0</v>
      </c>
      <c r="BB24" s="1">
        <f t="shared" si="20"/>
        <v>0</v>
      </c>
      <c r="BC24" s="1">
        <f t="shared" si="21"/>
        <v>0</v>
      </c>
      <c r="BD24" s="1">
        <f t="shared" si="22"/>
        <v>0</v>
      </c>
      <c r="BE24" s="1">
        <f t="shared" si="23"/>
        <v>0</v>
      </c>
      <c r="BF24" s="1">
        <f t="shared" si="24"/>
        <v>0</v>
      </c>
      <c r="BG24" s="1">
        <f t="shared" si="25"/>
        <v>0</v>
      </c>
      <c r="BH24" s="1">
        <f t="shared" si="26"/>
        <v>0</v>
      </c>
      <c r="BI24" s="1">
        <f t="shared" si="27"/>
        <v>0</v>
      </c>
      <c r="BJ24" s="1">
        <f t="shared" si="28"/>
        <v>0</v>
      </c>
      <c r="BK24" s="1">
        <f t="shared" si="29"/>
        <v>0</v>
      </c>
      <c r="BL24" s="1">
        <f t="shared" si="30"/>
        <v>0</v>
      </c>
      <c r="BM24" s="1">
        <f t="shared" si="31"/>
        <v>0</v>
      </c>
      <c r="BN24" s="1">
        <f t="shared" si="32"/>
        <v>0</v>
      </c>
      <c r="BO24" s="1">
        <f t="shared" si="33"/>
        <v>0</v>
      </c>
      <c r="BP24" s="1">
        <f t="shared" si="34"/>
        <v>0</v>
      </c>
      <c r="BQ24" s="1">
        <f t="shared" si="35"/>
        <v>0</v>
      </c>
    </row>
    <row r="25" spans="1:69" x14ac:dyDescent="0.2">
      <c r="AL25" s="1">
        <f t="shared" si="4"/>
        <v>0</v>
      </c>
      <c r="AM25" s="1">
        <f t="shared" si="5"/>
        <v>0</v>
      </c>
      <c r="AN25" s="1">
        <f t="shared" si="6"/>
        <v>0</v>
      </c>
      <c r="AO25" s="1">
        <f t="shared" si="7"/>
        <v>0</v>
      </c>
      <c r="AP25" s="1">
        <f t="shared" si="8"/>
        <v>0</v>
      </c>
      <c r="AQ25" s="1">
        <f t="shared" si="9"/>
        <v>0</v>
      </c>
      <c r="AR25" s="1">
        <f t="shared" si="10"/>
        <v>0</v>
      </c>
      <c r="AS25" s="1">
        <f t="shared" si="11"/>
        <v>0</v>
      </c>
      <c r="AT25" s="1">
        <f t="shared" si="12"/>
        <v>0</v>
      </c>
      <c r="AU25" s="1">
        <f t="shared" si="13"/>
        <v>0</v>
      </c>
      <c r="AV25" s="1">
        <f t="shared" si="14"/>
        <v>0</v>
      </c>
      <c r="AW25" s="1">
        <f t="shared" si="15"/>
        <v>0</v>
      </c>
      <c r="AX25" s="1">
        <f t="shared" si="16"/>
        <v>0</v>
      </c>
      <c r="AY25" s="1">
        <f t="shared" si="17"/>
        <v>0</v>
      </c>
      <c r="AZ25" s="1">
        <f t="shared" si="18"/>
        <v>0</v>
      </c>
      <c r="BA25" s="1">
        <f t="shared" si="19"/>
        <v>0</v>
      </c>
      <c r="BB25" s="1">
        <f t="shared" si="20"/>
        <v>0</v>
      </c>
      <c r="BC25" s="1">
        <f t="shared" si="21"/>
        <v>0</v>
      </c>
      <c r="BD25" s="1">
        <f t="shared" si="22"/>
        <v>0</v>
      </c>
      <c r="BE25" s="1">
        <f t="shared" si="23"/>
        <v>0</v>
      </c>
      <c r="BF25" s="1">
        <f t="shared" si="24"/>
        <v>0</v>
      </c>
      <c r="BG25" s="1">
        <f t="shared" si="25"/>
        <v>0</v>
      </c>
      <c r="BH25" s="1">
        <f t="shared" si="26"/>
        <v>0</v>
      </c>
      <c r="BI25" s="1">
        <f t="shared" si="27"/>
        <v>0</v>
      </c>
      <c r="BJ25" s="1">
        <f t="shared" si="28"/>
        <v>0</v>
      </c>
      <c r="BK25" s="1">
        <f t="shared" si="29"/>
        <v>0</v>
      </c>
      <c r="BL25" s="1">
        <f t="shared" si="30"/>
        <v>0</v>
      </c>
      <c r="BM25" s="1">
        <f t="shared" si="31"/>
        <v>0</v>
      </c>
      <c r="BN25" s="1">
        <f t="shared" si="32"/>
        <v>0</v>
      </c>
      <c r="BO25" s="1">
        <f t="shared" si="33"/>
        <v>0</v>
      </c>
      <c r="BP25" s="1">
        <f t="shared" si="34"/>
        <v>0</v>
      </c>
      <c r="BQ25" s="1">
        <f t="shared" si="35"/>
        <v>0</v>
      </c>
    </row>
    <row r="26" spans="1:69" x14ac:dyDescent="0.2">
      <c r="AL26" s="1">
        <f t="shared" si="4"/>
        <v>0</v>
      </c>
      <c r="AM26" s="1">
        <f t="shared" si="5"/>
        <v>0</v>
      </c>
      <c r="AN26" s="1">
        <f t="shared" si="6"/>
        <v>0</v>
      </c>
      <c r="AO26" s="1">
        <f t="shared" si="7"/>
        <v>0</v>
      </c>
      <c r="AP26" s="1">
        <f t="shared" si="8"/>
        <v>0</v>
      </c>
      <c r="AQ26" s="1">
        <f t="shared" si="9"/>
        <v>0</v>
      </c>
      <c r="AR26" s="1">
        <f t="shared" si="10"/>
        <v>0</v>
      </c>
      <c r="AS26" s="1">
        <f t="shared" si="11"/>
        <v>0</v>
      </c>
      <c r="AT26" s="1">
        <f t="shared" si="12"/>
        <v>0</v>
      </c>
      <c r="AU26" s="1">
        <f t="shared" si="13"/>
        <v>0</v>
      </c>
      <c r="AV26" s="1">
        <f t="shared" si="14"/>
        <v>0</v>
      </c>
      <c r="AW26" s="1">
        <f t="shared" si="15"/>
        <v>0</v>
      </c>
      <c r="AX26" s="1">
        <f t="shared" si="16"/>
        <v>0</v>
      </c>
      <c r="AY26" s="1">
        <f t="shared" si="17"/>
        <v>0</v>
      </c>
      <c r="AZ26" s="1">
        <f t="shared" si="18"/>
        <v>0</v>
      </c>
      <c r="BA26" s="1">
        <f t="shared" si="19"/>
        <v>0</v>
      </c>
      <c r="BB26" s="1">
        <f t="shared" si="20"/>
        <v>0</v>
      </c>
      <c r="BC26" s="1">
        <f t="shared" si="21"/>
        <v>0</v>
      </c>
      <c r="BD26" s="1">
        <f t="shared" si="22"/>
        <v>0</v>
      </c>
      <c r="BE26" s="1">
        <f t="shared" si="23"/>
        <v>0</v>
      </c>
      <c r="BF26" s="1">
        <f t="shared" si="24"/>
        <v>0</v>
      </c>
      <c r="BG26" s="1">
        <f t="shared" si="25"/>
        <v>0</v>
      </c>
      <c r="BH26" s="1">
        <f t="shared" si="26"/>
        <v>0</v>
      </c>
      <c r="BI26" s="1">
        <f t="shared" si="27"/>
        <v>0</v>
      </c>
      <c r="BJ26" s="1">
        <f t="shared" si="28"/>
        <v>0</v>
      </c>
      <c r="BK26" s="1">
        <f t="shared" si="29"/>
        <v>0</v>
      </c>
      <c r="BL26" s="1">
        <f t="shared" si="30"/>
        <v>0</v>
      </c>
      <c r="BM26" s="1">
        <f t="shared" si="31"/>
        <v>0</v>
      </c>
      <c r="BN26" s="1">
        <f t="shared" si="32"/>
        <v>0</v>
      </c>
      <c r="BO26" s="1">
        <f t="shared" si="33"/>
        <v>0</v>
      </c>
      <c r="BP26" s="1">
        <f t="shared" si="34"/>
        <v>0</v>
      </c>
      <c r="BQ26" s="1">
        <f t="shared" si="35"/>
        <v>0</v>
      </c>
    </row>
    <row r="27" spans="1:69" x14ac:dyDescent="0.2">
      <c r="AL27" s="1">
        <f t="shared" si="4"/>
        <v>0</v>
      </c>
      <c r="AM27" s="1">
        <f t="shared" si="5"/>
        <v>0</v>
      </c>
      <c r="AN27" s="1">
        <f t="shared" si="6"/>
        <v>0</v>
      </c>
      <c r="AO27" s="1">
        <f t="shared" si="7"/>
        <v>0</v>
      </c>
      <c r="AP27" s="1">
        <f t="shared" si="8"/>
        <v>0</v>
      </c>
      <c r="AQ27" s="1">
        <f t="shared" si="9"/>
        <v>0</v>
      </c>
      <c r="AR27" s="1">
        <f t="shared" si="10"/>
        <v>0</v>
      </c>
      <c r="AS27" s="1">
        <f t="shared" si="11"/>
        <v>0</v>
      </c>
      <c r="AT27" s="1">
        <f t="shared" si="12"/>
        <v>0</v>
      </c>
      <c r="AU27" s="1">
        <f t="shared" si="13"/>
        <v>0</v>
      </c>
      <c r="AV27" s="1">
        <f t="shared" si="14"/>
        <v>0</v>
      </c>
      <c r="AW27" s="1">
        <f t="shared" si="15"/>
        <v>0</v>
      </c>
      <c r="AX27" s="1">
        <f t="shared" si="16"/>
        <v>0</v>
      </c>
      <c r="AY27" s="1">
        <f t="shared" si="17"/>
        <v>0</v>
      </c>
      <c r="AZ27" s="1">
        <f t="shared" si="18"/>
        <v>0</v>
      </c>
      <c r="BA27" s="1">
        <f t="shared" si="19"/>
        <v>0</v>
      </c>
      <c r="BB27" s="1">
        <f t="shared" si="20"/>
        <v>0</v>
      </c>
      <c r="BC27" s="1">
        <f t="shared" si="21"/>
        <v>0</v>
      </c>
      <c r="BD27" s="1">
        <f t="shared" si="22"/>
        <v>0</v>
      </c>
      <c r="BE27" s="1">
        <f t="shared" si="23"/>
        <v>0</v>
      </c>
      <c r="BF27" s="1">
        <f t="shared" si="24"/>
        <v>0</v>
      </c>
      <c r="BG27" s="1">
        <f t="shared" si="25"/>
        <v>0</v>
      </c>
      <c r="BH27" s="1">
        <f t="shared" si="26"/>
        <v>0</v>
      </c>
      <c r="BI27" s="1">
        <f t="shared" si="27"/>
        <v>0</v>
      </c>
      <c r="BJ27" s="1">
        <f t="shared" si="28"/>
        <v>0</v>
      </c>
      <c r="BK27" s="1">
        <f t="shared" si="29"/>
        <v>0</v>
      </c>
      <c r="BL27" s="1">
        <f t="shared" si="30"/>
        <v>0</v>
      </c>
      <c r="BM27" s="1">
        <f t="shared" si="31"/>
        <v>0</v>
      </c>
      <c r="BN27" s="1">
        <f t="shared" si="32"/>
        <v>0</v>
      </c>
      <c r="BO27" s="1">
        <f t="shared" si="33"/>
        <v>0</v>
      </c>
      <c r="BP27" s="1">
        <f t="shared" si="34"/>
        <v>0</v>
      </c>
      <c r="BQ27" s="1">
        <f t="shared" si="35"/>
        <v>0</v>
      </c>
    </row>
    <row r="28" spans="1:69" x14ac:dyDescent="0.2">
      <c r="AL28" s="1">
        <f t="shared" si="4"/>
        <v>0</v>
      </c>
      <c r="AM28" s="1">
        <f t="shared" si="5"/>
        <v>0</v>
      </c>
      <c r="AN28" s="1">
        <f t="shared" si="6"/>
        <v>0</v>
      </c>
      <c r="AO28" s="1">
        <f t="shared" si="7"/>
        <v>0</v>
      </c>
      <c r="AP28" s="1">
        <f t="shared" si="8"/>
        <v>0</v>
      </c>
      <c r="AQ28" s="1">
        <f t="shared" si="9"/>
        <v>0</v>
      </c>
      <c r="AR28" s="1">
        <f t="shared" si="10"/>
        <v>0</v>
      </c>
      <c r="AS28" s="1">
        <f t="shared" si="11"/>
        <v>0</v>
      </c>
      <c r="AT28" s="1">
        <f t="shared" si="12"/>
        <v>0</v>
      </c>
      <c r="AU28" s="1">
        <f t="shared" si="13"/>
        <v>0</v>
      </c>
      <c r="AV28" s="1">
        <f t="shared" si="14"/>
        <v>0</v>
      </c>
      <c r="AW28" s="1">
        <f t="shared" si="15"/>
        <v>0</v>
      </c>
      <c r="AX28" s="1">
        <f t="shared" si="16"/>
        <v>0</v>
      </c>
      <c r="AY28" s="1">
        <f t="shared" si="17"/>
        <v>0</v>
      </c>
      <c r="AZ28" s="1">
        <f t="shared" si="18"/>
        <v>0</v>
      </c>
      <c r="BA28" s="1">
        <f t="shared" si="19"/>
        <v>0</v>
      </c>
      <c r="BB28" s="1">
        <f t="shared" si="20"/>
        <v>0</v>
      </c>
      <c r="BC28" s="1">
        <f t="shared" si="21"/>
        <v>0</v>
      </c>
      <c r="BD28" s="1">
        <f t="shared" si="22"/>
        <v>0</v>
      </c>
      <c r="BE28" s="1">
        <f t="shared" si="23"/>
        <v>0</v>
      </c>
      <c r="BF28" s="1">
        <f t="shared" si="24"/>
        <v>0</v>
      </c>
      <c r="BG28" s="1">
        <f t="shared" si="25"/>
        <v>0</v>
      </c>
      <c r="BH28" s="1">
        <f t="shared" si="26"/>
        <v>0</v>
      </c>
      <c r="BI28" s="1">
        <f t="shared" si="27"/>
        <v>0</v>
      </c>
      <c r="BJ28" s="1">
        <f t="shared" si="28"/>
        <v>0</v>
      </c>
      <c r="BK28" s="1">
        <f t="shared" si="29"/>
        <v>0</v>
      </c>
      <c r="BL28" s="1">
        <f t="shared" si="30"/>
        <v>0</v>
      </c>
      <c r="BM28" s="1">
        <f t="shared" si="31"/>
        <v>0</v>
      </c>
      <c r="BN28" s="1">
        <f t="shared" si="32"/>
        <v>0</v>
      </c>
      <c r="BO28" s="1">
        <f t="shared" si="33"/>
        <v>0</v>
      </c>
      <c r="BP28" s="1">
        <f t="shared" si="34"/>
        <v>0</v>
      </c>
      <c r="BQ28" s="1">
        <f t="shared" si="35"/>
        <v>0</v>
      </c>
    </row>
    <row r="29" spans="1:69" x14ac:dyDescent="0.2">
      <c r="AL29" s="1">
        <f t="shared" si="4"/>
        <v>0</v>
      </c>
      <c r="AM29" s="1">
        <f t="shared" si="5"/>
        <v>0</v>
      </c>
      <c r="AN29" s="1">
        <f t="shared" si="6"/>
        <v>0</v>
      </c>
      <c r="AO29" s="1">
        <f t="shared" si="7"/>
        <v>0</v>
      </c>
      <c r="AP29" s="1">
        <f t="shared" si="8"/>
        <v>0</v>
      </c>
      <c r="AQ29" s="1">
        <f t="shared" si="9"/>
        <v>0</v>
      </c>
      <c r="AR29" s="1">
        <f t="shared" si="10"/>
        <v>0</v>
      </c>
      <c r="AS29" s="1">
        <f t="shared" si="11"/>
        <v>0</v>
      </c>
      <c r="AT29" s="1">
        <f t="shared" si="12"/>
        <v>0</v>
      </c>
      <c r="AU29" s="1">
        <f t="shared" si="13"/>
        <v>0</v>
      </c>
      <c r="AV29" s="1">
        <f t="shared" si="14"/>
        <v>0</v>
      </c>
      <c r="AW29" s="1">
        <f t="shared" si="15"/>
        <v>0</v>
      </c>
      <c r="AX29" s="1">
        <f t="shared" si="16"/>
        <v>0</v>
      </c>
      <c r="AY29" s="1">
        <f t="shared" si="17"/>
        <v>0</v>
      </c>
      <c r="AZ29" s="1">
        <f t="shared" si="18"/>
        <v>0</v>
      </c>
      <c r="BA29" s="1">
        <f t="shared" si="19"/>
        <v>0</v>
      </c>
      <c r="BB29" s="1">
        <f t="shared" si="20"/>
        <v>0</v>
      </c>
      <c r="BC29" s="1">
        <f t="shared" si="21"/>
        <v>0</v>
      </c>
      <c r="BD29" s="1">
        <f t="shared" si="22"/>
        <v>0</v>
      </c>
      <c r="BE29" s="1">
        <f t="shared" si="23"/>
        <v>0</v>
      </c>
      <c r="BF29" s="1">
        <f t="shared" si="24"/>
        <v>0</v>
      </c>
      <c r="BG29" s="1">
        <f t="shared" si="25"/>
        <v>0</v>
      </c>
      <c r="BH29" s="1">
        <f t="shared" si="26"/>
        <v>0</v>
      </c>
      <c r="BI29" s="1">
        <f t="shared" si="27"/>
        <v>0</v>
      </c>
      <c r="BJ29" s="1">
        <f t="shared" si="28"/>
        <v>0</v>
      </c>
      <c r="BK29" s="1">
        <f t="shared" si="29"/>
        <v>0</v>
      </c>
      <c r="BL29" s="1">
        <f t="shared" si="30"/>
        <v>0</v>
      </c>
      <c r="BM29" s="1">
        <f t="shared" si="31"/>
        <v>0</v>
      </c>
      <c r="BN29" s="1">
        <f t="shared" si="32"/>
        <v>0</v>
      </c>
      <c r="BO29" s="1">
        <f t="shared" si="33"/>
        <v>0</v>
      </c>
      <c r="BP29" s="1">
        <f t="shared" si="34"/>
        <v>0</v>
      </c>
      <c r="BQ29" s="1">
        <f t="shared" si="35"/>
        <v>0</v>
      </c>
    </row>
    <row r="30" spans="1:69" x14ac:dyDescent="0.2">
      <c r="AL30" s="1">
        <f t="shared" si="4"/>
        <v>0</v>
      </c>
      <c r="AM30" s="1">
        <f t="shared" si="5"/>
        <v>0</v>
      </c>
      <c r="AN30" s="1">
        <f t="shared" si="6"/>
        <v>0</v>
      </c>
      <c r="AO30" s="1">
        <f t="shared" si="7"/>
        <v>0</v>
      </c>
      <c r="AP30" s="1">
        <f t="shared" si="8"/>
        <v>0</v>
      </c>
      <c r="AQ30" s="1">
        <f t="shared" si="9"/>
        <v>0</v>
      </c>
      <c r="AR30" s="1">
        <f t="shared" si="10"/>
        <v>0</v>
      </c>
      <c r="AS30" s="1">
        <f t="shared" si="11"/>
        <v>0</v>
      </c>
      <c r="AT30" s="1">
        <f t="shared" si="12"/>
        <v>0</v>
      </c>
      <c r="AU30" s="1">
        <f t="shared" si="13"/>
        <v>0</v>
      </c>
      <c r="AV30" s="1">
        <f t="shared" si="14"/>
        <v>0</v>
      </c>
      <c r="AW30" s="1">
        <f t="shared" si="15"/>
        <v>0</v>
      </c>
      <c r="AX30" s="1">
        <f t="shared" si="16"/>
        <v>0</v>
      </c>
      <c r="AY30" s="1">
        <f t="shared" si="17"/>
        <v>0</v>
      </c>
      <c r="AZ30" s="1">
        <f t="shared" si="18"/>
        <v>0</v>
      </c>
      <c r="BA30" s="1">
        <f t="shared" si="19"/>
        <v>0</v>
      </c>
      <c r="BB30" s="1">
        <f t="shared" si="20"/>
        <v>0</v>
      </c>
      <c r="BC30" s="1">
        <f t="shared" si="21"/>
        <v>0</v>
      </c>
      <c r="BD30" s="1">
        <f t="shared" si="22"/>
        <v>0</v>
      </c>
      <c r="BE30" s="1">
        <f t="shared" si="23"/>
        <v>0</v>
      </c>
      <c r="BF30" s="1">
        <f t="shared" si="24"/>
        <v>0</v>
      </c>
      <c r="BG30" s="1">
        <f t="shared" si="25"/>
        <v>0</v>
      </c>
      <c r="BH30" s="1">
        <f t="shared" si="26"/>
        <v>0</v>
      </c>
      <c r="BI30" s="1">
        <f t="shared" si="27"/>
        <v>0</v>
      </c>
      <c r="BJ30" s="1">
        <f t="shared" si="28"/>
        <v>0</v>
      </c>
      <c r="BK30" s="1">
        <f t="shared" si="29"/>
        <v>0</v>
      </c>
      <c r="BL30" s="1">
        <f t="shared" si="30"/>
        <v>0</v>
      </c>
      <c r="BM30" s="1">
        <f t="shared" si="31"/>
        <v>0</v>
      </c>
      <c r="BN30" s="1">
        <f t="shared" si="32"/>
        <v>0</v>
      </c>
      <c r="BO30" s="1">
        <f t="shared" si="33"/>
        <v>0</v>
      </c>
      <c r="BP30" s="1">
        <f t="shared" si="34"/>
        <v>0</v>
      </c>
      <c r="BQ30" s="1">
        <f t="shared" si="35"/>
        <v>0</v>
      </c>
    </row>
    <row r="31" spans="1:69" x14ac:dyDescent="0.2">
      <c r="AL31" s="1">
        <f t="shared" si="4"/>
        <v>0</v>
      </c>
      <c r="AM31" s="1">
        <f t="shared" si="5"/>
        <v>0</v>
      </c>
      <c r="AN31" s="1">
        <f t="shared" si="6"/>
        <v>0</v>
      </c>
      <c r="AO31" s="1">
        <f t="shared" si="7"/>
        <v>0</v>
      </c>
      <c r="AP31" s="1">
        <f t="shared" si="8"/>
        <v>0</v>
      </c>
      <c r="AQ31" s="1">
        <f t="shared" si="9"/>
        <v>0</v>
      </c>
      <c r="AR31" s="1">
        <f t="shared" si="10"/>
        <v>0</v>
      </c>
      <c r="AS31" s="1">
        <f t="shared" si="11"/>
        <v>0</v>
      </c>
      <c r="AT31" s="1">
        <f t="shared" si="12"/>
        <v>0</v>
      </c>
      <c r="AU31" s="1">
        <f t="shared" si="13"/>
        <v>0</v>
      </c>
      <c r="AV31" s="1">
        <f t="shared" si="14"/>
        <v>0</v>
      </c>
      <c r="AW31" s="1">
        <f t="shared" si="15"/>
        <v>0</v>
      </c>
      <c r="AX31" s="1">
        <f t="shared" si="16"/>
        <v>0</v>
      </c>
      <c r="AY31" s="1">
        <f t="shared" si="17"/>
        <v>0</v>
      </c>
      <c r="AZ31" s="1">
        <f t="shared" si="18"/>
        <v>0</v>
      </c>
      <c r="BA31" s="1">
        <f t="shared" si="19"/>
        <v>0</v>
      </c>
      <c r="BB31" s="1">
        <f t="shared" si="20"/>
        <v>0</v>
      </c>
      <c r="BC31" s="1">
        <f t="shared" si="21"/>
        <v>0</v>
      </c>
      <c r="BD31" s="1">
        <f t="shared" si="22"/>
        <v>0</v>
      </c>
      <c r="BE31" s="1">
        <f t="shared" si="23"/>
        <v>0</v>
      </c>
      <c r="BF31" s="1">
        <f t="shared" si="24"/>
        <v>0</v>
      </c>
      <c r="BG31" s="1">
        <f t="shared" si="25"/>
        <v>0</v>
      </c>
      <c r="BH31" s="1">
        <f t="shared" si="26"/>
        <v>0</v>
      </c>
      <c r="BI31" s="1">
        <f t="shared" si="27"/>
        <v>0</v>
      </c>
      <c r="BJ31" s="1">
        <f t="shared" si="28"/>
        <v>0</v>
      </c>
      <c r="BK31" s="1">
        <f t="shared" si="29"/>
        <v>0</v>
      </c>
      <c r="BL31" s="1">
        <f t="shared" si="30"/>
        <v>0</v>
      </c>
      <c r="BM31" s="1">
        <f t="shared" si="31"/>
        <v>0</v>
      </c>
      <c r="BN31" s="1">
        <f t="shared" si="32"/>
        <v>0</v>
      </c>
      <c r="BO31" s="1">
        <f t="shared" si="33"/>
        <v>0</v>
      </c>
      <c r="BP31" s="1">
        <f t="shared" si="34"/>
        <v>0</v>
      </c>
      <c r="BQ31" s="1">
        <f t="shared" si="35"/>
        <v>0</v>
      </c>
    </row>
    <row r="32" spans="1:69" x14ac:dyDescent="0.2">
      <c r="AL32" s="1">
        <f t="shared" si="4"/>
        <v>0</v>
      </c>
      <c r="AM32" s="1">
        <f t="shared" si="5"/>
        <v>0</v>
      </c>
      <c r="AN32" s="1">
        <f t="shared" si="6"/>
        <v>0</v>
      </c>
      <c r="AO32" s="1">
        <f t="shared" si="7"/>
        <v>0</v>
      </c>
      <c r="AP32" s="1">
        <f t="shared" si="8"/>
        <v>0</v>
      </c>
      <c r="AQ32" s="1">
        <f t="shared" si="9"/>
        <v>0</v>
      </c>
      <c r="AR32" s="1">
        <f t="shared" si="10"/>
        <v>0</v>
      </c>
      <c r="AS32" s="1">
        <f t="shared" si="11"/>
        <v>0</v>
      </c>
      <c r="AT32" s="1">
        <f t="shared" si="12"/>
        <v>0</v>
      </c>
      <c r="AU32" s="1">
        <f t="shared" si="13"/>
        <v>0</v>
      </c>
      <c r="AV32" s="1">
        <f t="shared" si="14"/>
        <v>0</v>
      </c>
      <c r="AW32" s="1">
        <f t="shared" si="15"/>
        <v>0</v>
      </c>
      <c r="AX32" s="1">
        <f t="shared" si="16"/>
        <v>0</v>
      </c>
      <c r="AY32" s="1">
        <f t="shared" si="17"/>
        <v>0</v>
      </c>
      <c r="AZ32" s="1">
        <f t="shared" si="18"/>
        <v>0</v>
      </c>
      <c r="BA32" s="1">
        <f t="shared" si="19"/>
        <v>0</v>
      </c>
      <c r="BB32" s="1">
        <f t="shared" si="20"/>
        <v>0</v>
      </c>
      <c r="BC32" s="1">
        <f t="shared" si="21"/>
        <v>0</v>
      </c>
      <c r="BD32" s="1">
        <f t="shared" si="22"/>
        <v>0</v>
      </c>
      <c r="BE32" s="1">
        <f t="shared" si="23"/>
        <v>0</v>
      </c>
      <c r="BF32" s="1">
        <f t="shared" si="24"/>
        <v>0</v>
      </c>
      <c r="BG32" s="1">
        <f t="shared" si="25"/>
        <v>0</v>
      </c>
      <c r="BH32" s="1">
        <f t="shared" si="26"/>
        <v>0</v>
      </c>
      <c r="BI32" s="1">
        <f t="shared" si="27"/>
        <v>0</v>
      </c>
      <c r="BJ32" s="1">
        <f t="shared" si="28"/>
        <v>0</v>
      </c>
      <c r="BK32" s="1">
        <f t="shared" si="29"/>
        <v>0</v>
      </c>
      <c r="BL32" s="1">
        <f t="shared" si="30"/>
        <v>0</v>
      </c>
      <c r="BM32" s="1">
        <f t="shared" si="31"/>
        <v>0</v>
      </c>
      <c r="BN32" s="1">
        <f t="shared" si="32"/>
        <v>0</v>
      </c>
      <c r="BO32" s="1">
        <f t="shared" si="33"/>
        <v>0</v>
      </c>
      <c r="BP32" s="1">
        <f t="shared" si="34"/>
        <v>0</v>
      </c>
      <c r="BQ32" s="1">
        <f t="shared" si="35"/>
        <v>0</v>
      </c>
    </row>
    <row r="33" spans="38:69" x14ac:dyDescent="0.2">
      <c r="AL33" s="1">
        <f t="shared" si="4"/>
        <v>0</v>
      </c>
      <c r="AM33" s="1">
        <f t="shared" si="5"/>
        <v>0</v>
      </c>
      <c r="AN33" s="1">
        <f t="shared" si="6"/>
        <v>0</v>
      </c>
      <c r="AO33" s="1">
        <f t="shared" si="7"/>
        <v>0</v>
      </c>
      <c r="AP33" s="1">
        <f t="shared" si="8"/>
        <v>0</v>
      </c>
      <c r="AQ33" s="1">
        <f t="shared" si="9"/>
        <v>0</v>
      </c>
      <c r="AR33" s="1">
        <f t="shared" si="10"/>
        <v>0</v>
      </c>
      <c r="AS33" s="1">
        <f t="shared" si="11"/>
        <v>0</v>
      </c>
      <c r="AT33" s="1">
        <f t="shared" si="12"/>
        <v>0</v>
      </c>
      <c r="AU33" s="1">
        <f t="shared" si="13"/>
        <v>0</v>
      </c>
      <c r="AV33" s="1">
        <f t="shared" si="14"/>
        <v>0</v>
      </c>
      <c r="AW33" s="1">
        <f t="shared" si="15"/>
        <v>0</v>
      </c>
      <c r="AX33" s="1">
        <f t="shared" si="16"/>
        <v>0</v>
      </c>
      <c r="AY33" s="1">
        <f t="shared" si="17"/>
        <v>0</v>
      </c>
      <c r="AZ33" s="1">
        <f t="shared" si="18"/>
        <v>0</v>
      </c>
      <c r="BA33" s="1">
        <f t="shared" si="19"/>
        <v>0</v>
      </c>
      <c r="BB33" s="1">
        <f t="shared" si="20"/>
        <v>0</v>
      </c>
      <c r="BC33" s="1">
        <f t="shared" si="21"/>
        <v>0</v>
      </c>
      <c r="BD33" s="1">
        <f t="shared" si="22"/>
        <v>0</v>
      </c>
      <c r="BE33" s="1">
        <f t="shared" si="23"/>
        <v>0</v>
      </c>
      <c r="BF33" s="1">
        <f t="shared" si="24"/>
        <v>0</v>
      </c>
      <c r="BG33" s="1">
        <f t="shared" si="25"/>
        <v>0</v>
      </c>
      <c r="BH33" s="1">
        <f t="shared" si="26"/>
        <v>0</v>
      </c>
      <c r="BI33" s="1">
        <f t="shared" si="27"/>
        <v>0</v>
      </c>
      <c r="BJ33" s="1">
        <f t="shared" si="28"/>
        <v>0</v>
      </c>
      <c r="BK33" s="1">
        <f t="shared" si="29"/>
        <v>0</v>
      </c>
      <c r="BL33" s="1">
        <f t="shared" si="30"/>
        <v>0</v>
      </c>
      <c r="BM33" s="1">
        <f t="shared" si="31"/>
        <v>0</v>
      </c>
      <c r="BN33" s="1">
        <f t="shared" si="32"/>
        <v>0</v>
      </c>
      <c r="BO33" s="1">
        <f t="shared" si="33"/>
        <v>0</v>
      </c>
      <c r="BP33" s="1">
        <f t="shared" si="34"/>
        <v>0</v>
      </c>
      <c r="BQ33" s="1">
        <f t="shared" si="35"/>
        <v>0</v>
      </c>
    </row>
    <row r="34" spans="38:69" x14ac:dyDescent="0.2">
      <c r="AL34" s="1">
        <f t="shared" si="4"/>
        <v>0</v>
      </c>
      <c r="AM34" s="1">
        <f t="shared" si="5"/>
        <v>0</v>
      </c>
      <c r="AN34" s="1">
        <f t="shared" si="6"/>
        <v>0</v>
      </c>
      <c r="AO34" s="1">
        <f t="shared" si="7"/>
        <v>0</v>
      </c>
      <c r="AP34" s="1">
        <f t="shared" si="8"/>
        <v>0</v>
      </c>
      <c r="AQ34" s="1">
        <f t="shared" si="9"/>
        <v>0</v>
      </c>
      <c r="AR34" s="1">
        <f t="shared" si="10"/>
        <v>0</v>
      </c>
      <c r="AS34" s="1">
        <f t="shared" si="11"/>
        <v>0</v>
      </c>
      <c r="AT34" s="1">
        <f t="shared" si="12"/>
        <v>0</v>
      </c>
      <c r="AU34" s="1">
        <f t="shared" si="13"/>
        <v>0</v>
      </c>
      <c r="AV34" s="1">
        <f t="shared" si="14"/>
        <v>0</v>
      </c>
      <c r="AW34" s="1">
        <f t="shared" si="15"/>
        <v>0</v>
      </c>
      <c r="AX34" s="1">
        <f t="shared" si="16"/>
        <v>0</v>
      </c>
      <c r="AY34" s="1">
        <f t="shared" si="17"/>
        <v>0</v>
      </c>
      <c r="AZ34" s="1">
        <f t="shared" si="18"/>
        <v>0</v>
      </c>
      <c r="BA34" s="1">
        <f t="shared" si="19"/>
        <v>0</v>
      </c>
      <c r="BB34" s="1">
        <f t="shared" si="20"/>
        <v>0</v>
      </c>
      <c r="BC34" s="1">
        <f t="shared" si="21"/>
        <v>0</v>
      </c>
      <c r="BD34" s="1">
        <f t="shared" si="22"/>
        <v>0</v>
      </c>
      <c r="BE34" s="1">
        <f t="shared" si="23"/>
        <v>0</v>
      </c>
      <c r="BF34" s="1">
        <f t="shared" si="24"/>
        <v>0</v>
      </c>
      <c r="BG34" s="1">
        <f t="shared" si="25"/>
        <v>0</v>
      </c>
      <c r="BH34" s="1">
        <f t="shared" si="26"/>
        <v>0</v>
      </c>
      <c r="BI34" s="1">
        <f t="shared" si="27"/>
        <v>0</v>
      </c>
      <c r="BJ34" s="1">
        <f t="shared" si="28"/>
        <v>0</v>
      </c>
      <c r="BK34" s="1">
        <f t="shared" si="29"/>
        <v>0</v>
      </c>
      <c r="BL34" s="1">
        <f t="shared" si="30"/>
        <v>0</v>
      </c>
      <c r="BM34" s="1">
        <f t="shared" si="31"/>
        <v>0</v>
      </c>
      <c r="BN34" s="1">
        <f t="shared" si="32"/>
        <v>0</v>
      </c>
      <c r="BO34" s="1">
        <f t="shared" si="33"/>
        <v>0</v>
      </c>
      <c r="BP34" s="1">
        <f t="shared" si="34"/>
        <v>0</v>
      </c>
      <c r="BQ34" s="1">
        <f t="shared" si="35"/>
        <v>0</v>
      </c>
    </row>
    <row r="35" spans="38:69" x14ac:dyDescent="0.2">
      <c r="AL35" s="1">
        <f t="shared" si="4"/>
        <v>0</v>
      </c>
      <c r="AM35" s="1">
        <f t="shared" si="5"/>
        <v>0</v>
      </c>
      <c r="AN35" s="1">
        <f t="shared" si="6"/>
        <v>0</v>
      </c>
      <c r="AO35" s="1">
        <f t="shared" si="7"/>
        <v>0</v>
      </c>
      <c r="AP35" s="1">
        <f t="shared" si="8"/>
        <v>0</v>
      </c>
      <c r="AQ35" s="1">
        <f t="shared" si="9"/>
        <v>0</v>
      </c>
      <c r="AR35" s="1">
        <f t="shared" si="10"/>
        <v>0</v>
      </c>
      <c r="AS35" s="1">
        <f t="shared" si="11"/>
        <v>0</v>
      </c>
      <c r="AT35" s="1">
        <f t="shared" si="12"/>
        <v>0</v>
      </c>
      <c r="AU35" s="1">
        <f t="shared" si="13"/>
        <v>0</v>
      </c>
      <c r="AV35" s="1">
        <f t="shared" si="14"/>
        <v>0</v>
      </c>
      <c r="AW35" s="1">
        <f t="shared" si="15"/>
        <v>0</v>
      </c>
      <c r="AX35" s="1">
        <f t="shared" si="16"/>
        <v>0</v>
      </c>
      <c r="AY35" s="1">
        <f t="shared" si="17"/>
        <v>0</v>
      </c>
      <c r="AZ35" s="1">
        <f t="shared" si="18"/>
        <v>0</v>
      </c>
      <c r="BA35" s="1">
        <f t="shared" si="19"/>
        <v>0</v>
      </c>
      <c r="BB35" s="1">
        <f t="shared" si="20"/>
        <v>0</v>
      </c>
      <c r="BC35" s="1">
        <f t="shared" si="21"/>
        <v>0</v>
      </c>
      <c r="BD35" s="1">
        <f t="shared" si="22"/>
        <v>0</v>
      </c>
      <c r="BE35" s="1">
        <f t="shared" si="23"/>
        <v>0</v>
      </c>
      <c r="BF35" s="1">
        <f t="shared" si="24"/>
        <v>0</v>
      </c>
      <c r="BG35" s="1">
        <f t="shared" si="25"/>
        <v>0</v>
      </c>
      <c r="BH35" s="1">
        <f t="shared" si="26"/>
        <v>0</v>
      </c>
      <c r="BI35" s="1">
        <f t="shared" si="27"/>
        <v>0</v>
      </c>
      <c r="BJ35" s="1">
        <f t="shared" si="28"/>
        <v>0</v>
      </c>
      <c r="BK35" s="1">
        <f t="shared" si="29"/>
        <v>0</v>
      </c>
      <c r="BL35" s="1">
        <f t="shared" si="30"/>
        <v>0</v>
      </c>
      <c r="BM35" s="1">
        <f t="shared" si="31"/>
        <v>0</v>
      </c>
      <c r="BN35" s="1">
        <f t="shared" si="32"/>
        <v>0</v>
      </c>
      <c r="BO35" s="1">
        <f t="shared" si="33"/>
        <v>0</v>
      </c>
      <c r="BP35" s="1">
        <f t="shared" si="34"/>
        <v>0</v>
      </c>
      <c r="BQ35" s="1">
        <f t="shared" si="35"/>
        <v>0</v>
      </c>
    </row>
    <row r="36" spans="38:69" x14ac:dyDescent="0.2">
      <c r="AL36" s="1">
        <f t="shared" ref="AL36:AL67" si="36">IF(B36&lt;&gt;"",B$3,0)</f>
        <v>0</v>
      </c>
      <c r="AM36" s="1">
        <f t="shared" ref="AM36:AM67" si="37">IF(C36&lt;&gt;"",C$3,0)</f>
        <v>0</v>
      </c>
      <c r="AN36" s="1">
        <f t="shared" ref="AN36:AN67" si="38">IF(D36&lt;&gt;"",D$3,0)</f>
        <v>0</v>
      </c>
      <c r="AO36" s="1">
        <f t="shared" ref="AO36:AO67" si="39">IF(E36&lt;&gt;"",E$3,0)</f>
        <v>0</v>
      </c>
      <c r="AP36" s="1">
        <f t="shared" ref="AP36:AP67" si="40">IF(F36&lt;&gt;"",F$3,0)</f>
        <v>0</v>
      </c>
      <c r="AQ36" s="1">
        <f t="shared" ref="AQ36:AQ67" si="41">IF(G36&lt;&gt;"",G$3,0)</f>
        <v>0</v>
      </c>
      <c r="AR36" s="1">
        <f t="shared" ref="AR36:AR67" si="42">IF(H36&lt;&gt;"",H$3,0)</f>
        <v>0</v>
      </c>
      <c r="AS36" s="1">
        <f t="shared" ref="AS36:AS67" si="43">IF(I36&lt;&gt;"",I$3,0)</f>
        <v>0</v>
      </c>
      <c r="AT36" s="1">
        <f t="shared" ref="AT36:AT67" si="44">IF(J36&lt;&gt;"",J$3,0)</f>
        <v>0</v>
      </c>
      <c r="AU36" s="1">
        <f t="shared" ref="AU36:AU67" si="45">IF(K36&lt;&gt;"",K$3,0)</f>
        <v>0</v>
      </c>
      <c r="AV36" s="1">
        <f t="shared" ref="AV36:AV67" si="46">IF(L36&lt;&gt;"",L$3,0)</f>
        <v>0</v>
      </c>
      <c r="AW36" s="1">
        <f t="shared" ref="AW36:AW67" si="47">IF(M36&lt;&gt;"",M$3,0)</f>
        <v>0</v>
      </c>
      <c r="AX36" s="1">
        <f t="shared" ref="AX36:AX67" si="48">IF(N36&lt;&gt;"",N$3,0)</f>
        <v>0</v>
      </c>
      <c r="AY36" s="1">
        <f t="shared" ref="AY36:AY67" si="49">IF(O36&lt;&gt;"",O$3,0)</f>
        <v>0</v>
      </c>
      <c r="AZ36" s="1">
        <f t="shared" ref="AZ36:AZ67" si="50">IF(P36&lt;&gt;"",P$3,0)</f>
        <v>0</v>
      </c>
      <c r="BA36" s="1">
        <f t="shared" ref="BA36:BA67" si="51">IF(Q36&lt;&gt;"",Q$3,0)</f>
        <v>0</v>
      </c>
      <c r="BB36" s="1">
        <f t="shared" ref="BB36:BB67" si="52">IF(R36&lt;&gt;"",R$3,0)</f>
        <v>0</v>
      </c>
      <c r="BC36" s="1">
        <f t="shared" ref="BC36:BC67" si="53">IF(S36&lt;&gt;"",S$3,0)</f>
        <v>0</v>
      </c>
      <c r="BD36" s="1">
        <f t="shared" ref="BD36:BD67" si="54">IF(T36&lt;&gt;"",T$3,0)</f>
        <v>0</v>
      </c>
      <c r="BE36" s="1">
        <f t="shared" ref="BE36:BE67" si="55">IF(U36&lt;&gt;"",U$3,0)</f>
        <v>0</v>
      </c>
      <c r="BF36" s="1">
        <f t="shared" ref="BF36:BF67" si="56">IF(V36&lt;&gt;"",V$3,0)</f>
        <v>0</v>
      </c>
      <c r="BG36" s="1">
        <f t="shared" ref="BG36:BG67" si="57">IF(W36&lt;&gt;"",W$3,0)</f>
        <v>0</v>
      </c>
      <c r="BH36" s="1">
        <f t="shared" ref="BH36:BH67" si="58">IF(X36&lt;&gt;"",X$3,0)</f>
        <v>0</v>
      </c>
      <c r="BI36" s="1">
        <f t="shared" ref="BI36:BI67" si="59">IF(Y36&lt;&gt;"",Y$3,0)</f>
        <v>0</v>
      </c>
      <c r="BJ36" s="1">
        <f t="shared" ref="BJ36:BJ67" si="60">IF(Z36&lt;&gt;"",Z$3,0)</f>
        <v>0</v>
      </c>
      <c r="BK36" s="1">
        <f t="shared" ref="BK36:BK67" si="61">IF(AA36&lt;&gt;"",AA$3,0)</f>
        <v>0</v>
      </c>
      <c r="BL36" s="1">
        <f t="shared" ref="BL36:BL67" si="62">IF(AB36&lt;&gt;"",AB$3,0)</f>
        <v>0</v>
      </c>
      <c r="BM36" s="1">
        <f t="shared" ref="BM36:BM67" si="63">IF(AC36&lt;&gt;"",AC$3,0)</f>
        <v>0</v>
      </c>
      <c r="BN36" s="1">
        <f t="shared" ref="BN36:BN67" si="64">IF(AD36&lt;&gt;"",AD$3,0)</f>
        <v>0</v>
      </c>
      <c r="BO36" s="1">
        <f t="shared" ref="BO36:BO67" si="65">IF(AE36&lt;&gt;"",AE$3,0)</f>
        <v>0</v>
      </c>
      <c r="BP36" s="1">
        <f t="shared" ref="BP36:BP67" si="66">IF(AF36&lt;&gt;"",AF$3,0)</f>
        <v>0</v>
      </c>
      <c r="BQ36" s="1">
        <f t="shared" ref="BQ36:BQ67" si="67">IF(AG36&lt;&gt;"",AG$3,0)</f>
        <v>0</v>
      </c>
    </row>
    <row r="37" spans="38:69" x14ac:dyDescent="0.2">
      <c r="AL37" s="1">
        <f t="shared" si="36"/>
        <v>0</v>
      </c>
      <c r="AM37" s="1">
        <f t="shared" si="37"/>
        <v>0</v>
      </c>
      <c r="AN37" s="1">
        <f t="shared" si="38"/>
        <v>0</v>
      </c>
      <c r="AO37" s="1">
        <f t="shared" si="39"/>
        <v>0</v>
      </c>
      <c r="AP37" s="1">
        <f t="shared" si="40"/>
        <v>0</v>
      </c>
      <c r="AQ37" s="1">
        <f t="shared" si="41"/>
        <v>0</v>
      </c>
      <c r="AR37" s="1">
        <f t="shared" si="42"/>
        <v>0</v>
      </c>
      <c r="AS37" s="1">
        <f t="shared" si="43"/>
        <v>0</v>
      </c>
      <c r="AT37" s="1">
        <f t="shared" si="44"/>
        <v>0</v>
      </c>
      <c r="AU37" s="1">
        <f t="shared" si="45"/>
        <v>0</v>
      </c>
      <c r="AV37" s="1">
        <f t="shared" si="46"/>
        <v>0</v>
      </c>
      <c r="AW37" s="1">
        <f t="shared" si="47"/>
        <v>0</v>
      </c>
      <c r="AX37" s="1">
        <f t="shared" si="48"/>
        <v>0</v>
      </c>
      <c r="AY37" s="1">
        <f t="shared" si="49"/>
        <v>0</v>
      </c>
      <c r="AZ37" s="1">
        <f t="shared" si="50"/>
        <v>0</v>
      </c>
      <c r="BA37" s="1">
        <f t="shared" si="51"/>
        <v>0</v>
      </c>
      <c r="BB37" s="1">
        <f t="shared" si="52"/>
        <v>0</v>
      </c>
      <c r="BC37" s="1">
        <f t="shared" si="53"/>
        <v>0</v>
      </c>
      <c r="BD37" s="1">
        <f t="shared" si="54"/>
        <v>0</v>
      </c>
      <c r="BE37" s="1">
        <f t="shared" si="55"/>
        <v>0</v>
      </c>
      <c r="BF37" s="1">
        <f t="shared" si="56"/>
        <v>0</v>
      </c>
      <c r="BG37" s="1">
        <f t="shared" si="57"/>
        <v>0</v>
      </c>
      <c r="BH37" s="1">
        <f t="shared" si="58"/>
        <v>0</v>
      </c>
      <c r="BI37" s="1">
        <f t="shared" si="59"/>
        <v>0</v>
      </c>
      <c r="BJ37" s="1">
        <f t="shared" si="60"/>
        <v>0</v>
      </c>
      <c r="BK37" s="1">
        <f t="shared" si="61"/>
        <v>0</v>
      </c>
      <c r="BL37" s="1">
        <f t="shared" si="62"/>
        <v>0</v>
      </c>
      <c r="BM37" s="1">
        <f t="shared" si="63"/>
        <v>0</v>
      </c>
      <c r="BN37" s="1">
        <f t="shared" si="64"/>
        <v>0</v>
      </c>
      <c r="BO37" s="1">
        <f t="shared" si="65"/>
        <v>0</v>
      </c>
      <c r="BP37" s="1">
        <f t="shared" si="66"/>
        <v>0</v>
      </c>
      <c r="BQ37" s="1">
        <f t="shared" si="67"/>
        <v>0</v>
      </c>
    </row>
    <row r="38" spans="38:69" x14ac:dyDescent="0.2">
      <c r="AL38" s="1">
        <f t="shared" si="36"/>
        <v>0</v>
      </c>
      <c r="AM38" s="1">
        <f t="shared" si="37"/>
        <v>0</v>
      </c>
      <c r="AN38" s="1">
        <f t="shared" si="38"/>
        <v>0</v>
      </c>
      <c r="AO38" s="1">
        <f t="shared" si="39"/>
        <v>0</v>
      </c>
      <c r="AP38" s="1">
        <f t="shared" si="40"/>
        <v>0</v>
      </c>
      <c r="AQ38" s="1">
        <f t="shared" si="41"/>
        <v>0</v>
      </c>
      <c r="AR38" s="1">
        <f t="shared" si="42"/>
        <v>0</v>
      </c>
      <c r="AS38" s="1">
        <f t="shared" si="43"/>
        <v>0</v>
      </c>
      <c r="AT38" s="1">
        <f t="shared" si="44"/>
        <v>0</v>
      </c>
      <c r="AU38" s="1">
        <f t="shared" si="45"/>
        <v>0</v>
      </c>
      <c r="AV38" s="1">
        <f t="shared" si="46"/>
        <v>0</v>
      </c>
      <c r="AW38" s="1">
        <f t="shared" si="47"/>
        <v>0</v>
      </c>
      <c r="AX38" s="1">
        <f t="shared" si="48"/>
        <v>0</v>
      </c>
      <c r="AY38" s="1">
        <f t="shared" si="49"/>
        <v>0</v>
      </c>
      <c r="AZ38" s="1">
        <f t="shared" si="50"/>
        <v>0</v>
      </c>
      <c r="BA38" s="1">
        <f t="shared" si="51"/>
        <v>0</v>
      </c>
      <c r="BB38" s="1">
        <f t="shared" si="52"/>
        <v>0</v>
      </c>
      <c r="BC38" s="1">
        <f t="shared" si="53"/>
        <v>0</v>
      </c>
      <c r="BD38" s="1">
        <f t="shared" si="54"/>
        <v>0</v>
      </c>
      <c r="BE38" s="1">
        <f t="shared" si="55"/>
        <v>0</v>
      </c>
      <c r="BF38" s="1">
        <f t="shared" si="56"/>
        <v>0</v>
      </c>
      <c r="BG38" s="1">
        <f t="shared" si="57"/>
        <v>0</v>
      </c>
      <c r="BH38" s="1">
        <f t="shared" si="58"/>
        <v>0</v>
      </c>
      <c r="BI38" s="1">
        <f t="shared" si="59"/>
        <v>0</v>
      </c>
      <c r="BJ38" s="1">
        <f t="shared" si="60"/>
        <v>0</v>
      </c>
      <c r="BK38" s="1">
        <f t="shared" si="61"/>
        <v>0</v>
      </c>
      <c r="BL38" s="1">
        <f t="shared" si="62"/>
        <v>0</v>
      </c>
      <c r="BM38" s="1">
        <f t="shared" si="63"/>
        <v>0</v>
      </c>
      <c r="BN38" s="1">
        <f t="shared" si="64"/>
        <v>0</v>
      </c>
      <c r="BO38" s="1">
        <f t="shared" si="65"/>
        <v>0</v>
      </c>
      <c r="BP38" s="1">
        <f t="shared" si="66"/>
        <v>0</v>
      </c>
      <c r="BQ38" s="1">
        <f t="shared" si="67"/>
        <v>0</v>
      </c>
    </row>
    <row r="39" spans="38:69" x14ac:dyDescent="0.2">
      <c r="AL39" s="1">
        <f t="shared" si="36"/>
        <v>0</v>
      </c>
      <c r="AM39" s="1">
        <f t="shared" si="37"/>
        <v>0</v>
      </c>
      <c r="AN39" s="1">
        <f t="shared" si="38"/>
        <v>0</v>
      </c>
      <c r="AO39" s="1">
        <f t="shared" si="39"/>
        <v>0</v>
      </c>
      <c r="AP39" s="1">
        <f t="shared" si="40"/>
        <v>0</v>
      </c>
      <c r="AQ39" s="1">
        <f t="shared" si="41"/>
        <v>0</v>
      </c>
      <c r="AR39" s="1">
        <f t="shared" si="42"/>
        <v>0</v>
      </c>
      <c r="AS39" s="1">
        <f t="shared" si="43"/>
        <v>0</v>
      </c>
      <c r="AT39" s="1">
        <f t="shared" si="44"/>
        <v>0</v>
      </c>
      <c r="AU39" s="1">
        <f t="shared" si="45"/>
        <v>0</v>
      </c>
      <c r="AV39" s="1">
        <f t="shared" si="46"/>
        <v>0</v>
      </c>
      <c r="AW39" s="1">
        <f t="shared" si="47"/>
        <v>0</v>
      </c>
      <c r="AX39" s="1">
        <f t="shared" si="48"/>
        <v>0</v>
      </c>
      <c r="AY39" s="1">
        <f t="shared" si="49"/>
        <v>0</v>
      </c>
      <c r="AZ39" s="1">
        <f t="shared" si="50"/>
        <v>0</v>
      </c>
      <c r="BA39" s="1">
        <f t="shared" si="51"/>
        <v>0</v>
      </c>
      <c r="BB39" s="1">
        <f t="shared" si="52"/>
        <v>0</v>
      </c>
      <c r="BC39" s="1">
        <f t="shared" si="53"/>
        <v>0</v>
      </c>
      <c r="BD39" s="1">
        <f t="shared" si="54"/>
        <v>0</v>
      </c>
      <c r="BE39" s="1">
        <f t="shared" si="55"/>
        <v>0</v>
      </c>
      <c r="BF39" s="1">
        <f t="shared" si="56"/>
        <v>0</v>
      </c>
      <c r="BG39" s="1">
        <f t="shared" si="57"/>
        <v>0</v>
      </c>
      <c r="BH39" s="1">
        <f t="shared" si="58"/>
        <v>0</v>
      </c>
      <c r="BI39" s="1">
        <f t="shared" si="59"/>
        <v>0</v>
      </c>
      <c r="BJ39" s="1">
        <f t="shared" si="60"/>
        <v>0</v>
      </c>
      <c r="BK39" s="1">
        <f t="shared" si="61"/>
        <v>0</v>
      </c>
      <c r="BL39" s="1">
        <f t="shared" si="62"/>
        <v>0</v>
      </c>
      <c r="BM39" s="1">
        <f t="shared" si="63"/>
        <v>0</v>
      </c>
      <c r="BN39" s="1">
        <f t="shared" si="64"/>
        <v>0</v>
      </c>
      <c r="BO39" s="1">
        <f t="shared" si="65"/>
        <v>0</v>
      </c>
      <c r="BP39" s="1">
        <f t="shared" si="66"/>
        <v>0</v>
      </c>
      <c r="BQ39" s="1">
        <f t="shared" si="67"/>
        <v>0</v>
      </c>
    </row>
    <row r="40" spans="38:69" x14ac:dyDescent="0.2">
      <c r="AL40" s="1">
        <f t="shared" si="36"/>
        <v>0</v>
      </c>
      <c r="AM40" s="1">
        <f t="shared" si="37"/>
        <v>0</v>
      </c>
      <c r="AN40" s="1">
        <f t="shared" si="38"/>
        <v>0</v>
      </c>
      <c r="AO40" s="1">
        <f t="shared" si="39"/>
        <v>0</v>
      </c>
      <c r="AP40" s="1">
        <f t="shared" si="40"/>
        <v>0</v>
      </c>
      <c r="AQ40" s="1">
        <f t="shared" si="41"/>
        <v>0</v>
      </c>
      <c r="AR40" s="1">
        <f t="shared" si="42"/>
        <v>0</v>
      </c>
      <c r="AS40" s="1">
        <f t="shared" si="43"/>
        <v>0</v>
      </c>
      <c r="AT40" s="1">
        <f t="shared" si="44"/>
        <v>0</v>
      </c>
      <c r="AU40" s="1">
        <f t="shared" si="45"/>
        <v>0</v>
      </c>
      <c r="AV40" s="1">
        <f t="shared" si="46"/>
        <v>0</v>
      </c>
      <c r="AW40" s="1">
        <f t="shared" si="47"/>
        <v>0</v>
      </c>
      <c r="AX40" s="1">
        <f t="shared" si="48"/>
        <v>0</v>
      </c>
      <c r="AY40" s="1">
        <f t="shared" si="49"/>
        <v>0</v>
      </c>
      <c r="AZ40" s="1">
        <f t="shared" si="50"/>
        <v>0</v>
      </c>
      <c r="BA40" s="1">
        <f t="shared" si="51"/>
        <v>0</v>
      </c>
      <c r="BB40" s="1">
        <f t="shared" si="52"/>
        <v>0</v>
      </c>
      <c r="BC40" s="1">
        <f t="shared" si="53"/>
        <v>0</v>
      </c>
      <c r="BD40" s="1">
        <f t="shared" si="54"/>
        <v>0</v>
      </c>
      <c r="BE40" s="1">
        <f t="shared" si="55"/>
        <v>0</v>
      </c>
      <c r="BF40" s="1">
        <f t="shared" si="56"/>
        <v>0</v>
      </c>
      <c r="BG40" s="1">
        <f t="shared" si="57"/>
        <v>0</v>
      </c>
      <c r="BH40" s="1">
        <f t="shared" si="58"/>
        <v>0</v>
      </c>
      <c r="BI40" s="1">
        <f t="shared" si="59"/>
        <v>0</v>
      </c>
      <c r="BJ40" s="1">
        <f t="shared" si="60"/>
        <v>0</v>
      </c>
      <c r="BK40" s="1">
        <f t="shared" si="61"/>
        <v>0</v>
      </c>
      <c r="BL40" s="1">
        <f t="shared" si="62"/>
        <v>0</v>
      </c>
      <c r="BM40" s="1">
        <f t="shared" si="63"/>
        <v>0</v>
      </c>
      <c r="BN40" s="1">
        <f t="shared" si="64"/>
        <v>0</v>
      </c>
      <c r="BO40" s="1">
        <f t="shared" si="65"/>
        <v>0</v>
      </c>
      <c r="BP40" s="1">
        <f t="shared" si="66"/>
        <v>0</v>
      </c>
      <c r="BQ40" s="1">
        <f t="shared" si="67"/>
        <v>0</v>
      </c>
    </row>
    <row r="41" spans="38:69" x14ac:dyDescent="0.2">
      <c r="AL41" s="1">
        <f t="shared" si="36"/>
        <v>0</v>
      </c>
      <c r="AM41" s="1">
        <f t="shared" si="37"/>
        <v>0</v>
      </c>
      <c r="AN41" s="1">
        <f t="shared" si="38"/>
        <v>0</v>
      </c>
      <c r="AO41" s="1">
        <f t="shared" si="39"/>
        <v>0</v>
      </c>
      <c r="AP41" s="1">
        <f t="shared" si="40"/>
        <v>0</v>
      </c>
      <c r="AQ41" s="1">
        <f t="shared" si="41"/>
        <v>0</v>
      </c>
      <c r="AR41" s="1">
        <f t="shared" si="42"/>
        <v>0</v>
      </c>
      <c r="AS41" s="1">
        <f t="shared" si="43"/>
        <v>0</v>
      </c>
      <c r="AT41" s="1">
        <f t="shared" si="44"/>
        <v>0</v>
      </c>
      <c r="AU41" s="1">
        <f t="shared" si="45"/>
        <v>0</v>
      </c>
      <c r="AV41" s="1">
        <f t="shared" si="46"/>
        <v>0</v>
      </c>
      <c r="AW41" s="1">
        <f t="shared" si="47"/>
        <v>0</v>
      </c>
      <c r="AX41" s="1">
        <f t="shared" si="48"/>
        <v>0</v>
      </c>
      <c r="AY41" s="1">
        <f t="shared" si="49"/>
        <v>0</v>
      </c>
      <c r="AZ41" s="1">
        <f t="shared" si="50"/>
        <v>0</v>
      </c>
      <c r="BA41" s="1">
        <f t="shared" si="51"/>
        <v>0</v>
      </c>
      <c r="BB41" s="1">
        <f t="shared" si="52"/>
        <v>0</v>
      </c>
      <c r="BC41" s="1">
        <f t="shared" si="53"/>
        <v>0</v>
      </c>
      <c r="BD41" s="1">
        <f t="shared" si="54"/>
        <v>0</v>
      </c>
      <c r="BE41" s="1">
        <f t="shared" si="55"/>
        <v>0</v>
      </c>
      <c r="BF41" s="1">
        <f t="shared" si="56"/>
        <v>0</v>
      </c>
      <c r="BG41" s="1">
        <f t="shared" si="57"/>
        <v>0</v>
      </c>
      <c r="BH41" s="1">
        <f t="shared" si="58"/>
        <v>0</v>
      </c>
      <c r="BI41" s="1">
        <f t="shared" si="59"/>
        <v>0</v>
      </c>
      <c r="BJ41" s="1">
        <f t="shared" si="60"/>
        <v>0</v>
      </c>
      <c r="BK41" s="1">
        <f t="shared" si="61"/>
        <v>0</v>
      </c>
      <c r="BL41" s="1">
        <f t="shared" si="62"/>
        <v>0</v>
      </c>
      <c r="BM41" s="1">
        <f t="shared" si="63"/>
        <v>0</v>
      </c>
      <c r="BN41" s="1">
        <f t="shared" si="64"/>
        <v>0</v>
      </c>
      <c r="BO41" s="1">
        <f t="shared" si="65"/>
        <v>0</v>
      </c>
      <c r="BP41" s="1">
        <f t="shared" si="66"/>
        <v>0</v>
      </c>
      <c r="BQ41" s="1">
        <f t="shared" si="67"/>
        <v>0</v>
      </c>
    </row>
    <row r="42" spans="38:69" x14ac:dyDescent="0.2">
      <c r="AL42" s="1">
        <f t="shared" si="36"/>
        <v>0</v>
      </c>
      <c r="AM42" s="1">
        <f t="shared" si="37"/>
        <v>0</v>
      </c>
      <c r="AN42" s="1">
        <f t="shared" si="38"/>
        <v>0</v>
      </c>
      <c r="AO42" s="1">
        <f t="shared" si="39"/>
        <v>0</v>
      </c>
      <c r="AP42" s="1">
        <f t="shared" si="40"/>
        <v>0</v>
      </c>
      <c r="AQ42" s="1">
        <f t="shared" si="41"/>
        <v>0</v>
      </c>
      <c r="AR42" s="1">
        <f t="shared" si="42"/>
        <v>0</v>
      </c>
      <c r="AS42" s="1">
        <f t="shared" si="43"/>
        <v>0</v>
      </c>
      <c r="AT42" s="1">
        <f t="shared" si="44"/>
        <v>0</v>
      </c>
      <c r="AU42" s="1">
        <f t="shared" si="45"/>
        <v>0</v>
      </c>
      <c r="AV42" s="1">
        <f t="shared" si="46"/>
        <v>0</v>
      </c>
      <c r="AW42" s="1">
        <f t="shared" si="47"/>
        <v>0</v>
      </c>
      <c r="AX42" s="1">
        <f t="shared" si="48"/>
        <v>0</v>
      </c>
      <c r="AY42" s="1">
        <f t="shared" si="49"/>
        <v>0</v>
      </c>
      <c r="AZ42" s="1">
        <f t="shared" si="50"/>
        <v>0</v>
      </c>
      <c r="BA42" s="1">
        <f t="shared" si="51"/>
        <v>0</v>
      </c>
      <c r="BB42" s="1">
        <f t="shared" si="52"/>
        <v>0</v>
      </c>
      <c r="BC42" s="1">
        <f t="shared" si="53"/>
        <v>0</v>
      </c>
      <c r="BD42" s="1">
        <f t="shared" si="54"/>
        <v>0</v>
      </c>
      <c r="BE42" s="1">
        <f t="shared" si="55"/>
        <v>0</v>
      </c>
      <c r="BF42" s="1">
        <f t="shared" si="56"/>
        <v>0</v>
      </c>
      <c r="BG42" s="1">
        <f t="shared" si="57"/>
        <v>0</v>
      </c>
      <c r="BH42" s="1">
        <f t="shared" si="58"/>
        <v>0</v>
      </c>
      <c r="BI42" s="1">
        <f t="shared" si="59"/>
        <v>0</v>
      </c>
      <c r="BJ42" s="1">
        <f t="shared" si="60"/>
        <v>0</v>
      </c>
      <c r="BK42" s="1">
        <f t="shared" si="61"/>
        <v>0</v>
      </c>
      <c r="BL42" s="1">
        <f t="shared" si="62"/>
        <v>0</v>
      </c>
      <c r="BM42" s="1">
        <f t="shared" si="63"/>
        <v>0</v>
      </c>
      <c r="BN42" s="1">
        <f t="shared" si="64"/>
        <v>0</v>
      </c>
      <c r="BO42" s="1">
        <f t="shared" si="65"/>
        <v>0</v>
      </c>
      <c r="BP42" s="1">
        <f t="shared" si="66"/>
        <v>0</v>
      </c>
      <c r="BQ42" s="1">
        <f t="shared" si="67"/>
        <v>0</v>
      </c>
    </row>
    <row r="43" spans="38:69" x14ac:dyDescent="0.2">
      <c r="AL43" s="1">
        <f t="shared" si="36"/>
        <v>0</v>
      </c>
      <c r="AM43" s="1">
        <f t="shared" si="37"/>
        <v>0</v>
      </c>
      <c r="AN43" s="1">
        <f t="shared" si="38"/>
        <v>0</v>
      </c>
      <c r="AO43" s="1">
        <f t="shared" si="39"/>
        <v>0</v>
      </c>
      <c r="AP43" s="1">
        <f t="shared" si="40"/>
        <v>0</v>
      </c>
      <c r="AQ43" s="1">
        <f t="shared" si="41"/>
        <v>0</v>
      </c>
      <c r="AR43" s="1">
        <f t="shared" si="42"/>
        <v>0</v>
      </c>
      <c r="AS43" s="1">
        <f t="shared" si="43"/>
        <v>0</v>
      </c>
      <c r="AT43" s="1">
        <f t="shared" si="44"/>
        <v>0</v>
      </c>
      <c r="AU43" s="1">
        <f t="shared" si="45"/>
        <v>0</v>
      </c>
      <c r="AV43" s="1">
        <f t="shared" si="46"/>
        <v>0</v>
      </c>
      <c r="AW43" s="1">
        <f t="shared" si="47"/>
        <v>0</v>
      </c>
      <c r="AX43" s="1">
        <f t="shared" si="48"/>
        <v>0</v>
      </c>
      <c r="AY43" s="1">
        <f t="shared" si="49"/>
        <v>0</v>
      </c>
      <c r="AZ43" s="1">
        <f t="shared" si="50"/>
        <v>0</v>
      </c>
      <c r="BA43" s="1">
        <f t="shared" si="51"/>
        <v>0</v>
      </c>
      <c r="BB43" s="1">
        <f t="shared" si="52"/>
        <v>0</v>
      </c>
      <c r="BC43" s="1">
        <f t="shared" si="53"/>
        <v>0</v>
      </c>
      <c r="BD43" s="1">
        <f t="shared" si="54"/>
        <v>0</v>
      </c>
      <c r="BE43" s="1">
        <f t="shared" si="55"/>
        <v>0</v>
      </c>
      <c r="BF43" s="1">
        <f t="shared" si="56"/>
        <v>0</v>
      </c>
      <c r="BG43" s="1">
        <f t="shared" si="57"/>
        <v>0</v>
      </c>
      <c r="BH43" s="1">
        <f t="shared" si="58"/>
        <v>0</v>
      </c>
      <c r="BI43" s="1">
        <f t="shared" si="59"/>
        <v>0</v>
      </c>
      <c r="BJ43" s="1">
        <f t="shared" si="60"/>
        <v>0</v>
      </c>
      <c r="BK43" s="1">
        <f t="shared" si="61"/>
        <v>0</v>
      </c>
      <c r="BL43" s="1">
        <f t="shared" si="62"/>
        <v>0</v>
      </c>
      <c r="BM43" s="1">
        <f t="shared" si="63"/>
        <v>0</v>
      </c>
      <c r="BN43" s="1">
        <f t="shared" si="64"/>
        <v>0</v>
      </c>
      <c r="BO43" s="1">
        <f t="shared" si="65"/>
        <v>0</v>
      </c>
      <c r="BP43" s="1">
        <f t="shared" si="66"/>
        <v>0</v>
      </c>
      <c r="BQ43" s="1">
        <f t="shared" si="67"/>
        <v>0</v>
      </c>
    </row>
    <row r="44" spans="38:69" x14ac:dyDescent="0.2">
      <c r="AL44" s="1">
        <f t="shared" si="36"/>
        <v>0</v>
      </c>
      <c r="AM44" s="1">
        <f t="shared" si="37"/>
        <v>0</v>
      </c>
      <c r="AN44" s="1">
        <f t="shared" si="38"/>
        <v>0</v>
      </c>
      <c r="AO44" s="1">
        <f t="shared" si="39"/>
        <v>0</v>
      </c>
      <c r="AP44" s="1">
        <f t="shared" si="40"/>
        <v>0</v>
      </c>
      <c r="AQ44" s="1">
        <f t="shared" si="41"/>
        <v>0</v>
      </c>
      <c r="AR44" s="1">
        <f t="shared" si="42"/>
        <v>0</v>
      </c>
      <c r="AS44" s="1">
        <f t="shared" si="43"/>
        <v>0</v>
      </c>
      <c r="AT44" s="1">
        <f t="shared" si="44"/>
        <v>0</v>
      </c>
      <c r="AU44" s="1">
        <f t="shared" si="45"/>
        <v>0</v>
      </c>
      <c r="AV44" s="1">
        <f t="shared" si="46"/>
        <v>0</v>
      </c>
      <c r="AW44" s="1">
        <f t="shared" si="47"/>
        <v>0</v>
      </c>
      <c r="AX44" s="1">
        <f t="shared" si="48"/>
        <v>0</v>
      </c>
      <c r="AY44" s="1">
        <f t="shared" si="49"/>
        <v>0</v>
      </c>
      <c r="AZ44" s="1">
        <f t="shared" si="50"/>
        <v>0</v>
      </c>
      <c r="BA44" s="1">
        <f t="shared" si="51"/>
        <v>0</v>
      </c>
      <c r="BB44" s="1">
        <f t="shared" si="52"/>
        <v>0</v>
      </c>
      <c r="BC44" s="1">
        <f t="shared" si="53"/>
        <v>0</v>
      </c>
      <c r="BD44" s="1">
        <f t="shared" si="54"/>
        <v>0</v>
      </c>
      <c r="BE44" s="1">
        <f t="shared" si="55"/>
        <v>0</v>
      </c>
      <c r="BF44" s="1">
        <f t="shared" si="56"/>
        <v>0</v>
      </c>
      <c r="BG44" s="1">
        <f t="shared" si="57"/>
        <v>0</v>
      </c>
      <c r="BH44" s="1">
        <f t="shared" si="58"/>
        <v>0</v>
      </c>
      <c r="BI44" s="1">
        <f t="shared" si="59"/>
        <v>0</v>
      </c>
      <c r="BJ44" s="1">
        <f t="shared" si="60"/>
        <v>0</v>
      </c>
      <c r="BK44" s="1">
        <f t="shared" si="61"/>
        <v>0</v>
      </c>
      <c r="BL44" s="1">
        <f t="shared" si="62"/>
        <v>0</v>
      </c>
      <c r="BM44" s="1">
        <f t="shared" si="63"/>
        <v>0</v>
      </c>
      <c r="BN44" s="1">
        <f t="shared" si="64"/>
        <v>0</v>
      </c>
      <c r="BO44" s="1">
        <f t="shared" si="65"/>
        <v>0</v>
      </c>
      <c r="BP44" s="1">
        <f t="shared" si="66"/>
        <v>0</v>
      </c>
      <c r="BQ44" s="1">
        <f t="shared" si="67"/>
        <v>0</v>
      </c>
    </row>
    <row r="45" spans="38:69" x14ac:dyDescent="0.2">
      <c r="AL45" s="1">
        <f t="shared" si="36"/>
        <v>0</v>
      </c>
      <c r="AM45" s="1">
        <f t="shared" si="37"/>
        <v>0</v>
      </c>
      <c r="AN45" s="1">
        <f t="shared" si="38"/>
        <v>0</v>
      </c>
      <c r="AO45" s="1">
        <f t="shared" si="39"/>
        <v>0</v>
      </c>
      <c r="AP45" s="1">
        <f t="shared" si="40"/>
        <v>0</v>
      </c>
      <c r="AQ45" s="1">
        <f t="shared" si="41"/>
        <v>0</v>
      </c>
      <c r="AR45" s="1">
        <f t="shared" si="42"/>
        <v>0</v>
      </c>
      <c r="AS45" s="1">
        <f t="shared" si="43"/>
        <v>0</v>
      </c>
      <c r="AT45" s="1">
        <f t="shared" si="44"/>
        <v>0</v>
      </c>
      <c r="AU45" s="1">
        <f t="shared" si="45"/>
        <v>0</v>
      </c>
      <c r="AV45" s="1">
        <f t="shared" si="46"/>
        <v>0</v>
      </c>
      <c r="AW45" s="1">
        <f t="shared" si="47"/>
        <v>0</v>
      </c>
      <c r="AX45" s="1">
        <f t="shared" si="48"/>
        <v>0</v>
      </c>
      <c r="AY45" s="1">
        <f t="shared" si="49"/>
        <v>0</v>
      </c>
      <c r="AZ45" s="1">
        <f t="shared" si="50"/>
        <v>0</v>
      </c>
      <c r="BA45" s="1">
        <f t="shared" si="51"/>
        <v>0</v>
      </c>
      <c r="BB45" s="1">
        <f t="shared" si="52"/>
        <v>0</v>
      </c>
      <c r="BC45" s="1">
        <f t="shared" si="53"/>
        <v>0</v>
      </c>
      <c r="BD45" s="1">
        <f t="shared" si="54"/>
        <v>0</v>
      </c>
      <c r="BE45" s="1">
        <f t="shared" si="55"/>
        <v>0</v>
      </c>
      <c r="BF45" s="1">
        <f t="shared" si="56"/>
        <v>0</v>
      </c>
      <c r="BG45" s="1">
        <f t="shared" si="57"/>
        <v>0</v>
      </c>
      <c r="BH45" s="1">
        <f t="shared" si="58"/>
        <v>0</v>
      </c>
      <c r="BI45" s="1">
        <f t="shared" si="59"/>
        <v>0</v>
      </c>
      <c r="BJ45" s="1">
        <f t="shared" si="60"/>
        <v>0</v>
      </c>
      <c r="BK45" s="1">
        <f t="shared" si="61"/>
        <v>0</v>
      </c>
      <c r="BL45" s="1">
        <f t="shared" si="62"/>
        <v>0</v>
      </c>
      <c r="BM45" s="1">
        <f t="shared" si="63"/>
        <v>0</v>
      </c>
      <c r="BN45" s="1">
        <f t="shared" si="64"/>
        <v>0</v>
      </c>
      <c r="BO45" s="1">
        <f t="shared" si="65"/>
        <v>0</v>
      </c>
      <c r="BP45" s="1">
        <f t="shared" si="66"/>
        <v>0</v>
      </c>
      <c r="BQ45" s="1">
        <f t="shared" si="67"/>
        <v>0</v>
      </c>
    </row>
    <row r="46" spans="38:69" x14ac:dyDescent="0.2">
      <c r="AL46" s="1">
        <f t="shared" si="36"/>
        <v>0</v>
      </c>
      <c r="AM46" s="1">
        <f t="shared" si="37"/>
        <v>0</v>
      </c>
      <c r="AN46" s="1">
        <f t="shared" si="38"/>
        <v>0</v>
      </c>
      <c r="AO46" s="1">
        <f t="shared" si="39"/>
        <v>0</v>
      </c>
      <c r="AP46" s="1">
        <f t="shared" si="40"/>
        <v>0</v>
      </c>
      <c r="AQ46" s="1">
        <f t="shared" si="41"/>
        <v>0</v>
      </c>
      <c r="AR46" s="1">
        <f t="shared" si="42"/>
        <v>0</v>
      </c>
      <c r="AS46" s="1">
        <f t="shared" si="43"/>
        <v>0</v>
      </c>
      <c r="AT46" s="1">
        <f t="shared" si="44"/>
        <v>0</v>
      </c>
      <c r="AU46" s="1">
        <f t="shared" si="45"/>
        <v>0</v>
      </c>
      <c r="AV46" s="1">
        <f t="shared" si="46"/>
        <v>0</v>
      </c>
      <c r="AW46" s="1">
        <f t="shared" si="47"/>
        <v>0</v>
      </c>
      <c r="AX46" s="1">
        <f t="shared" si="48"/>
        <v>0</v>
      </c>
      <c r="AY46" s="1">
        <f t="shared" si="49"/>
        <v>0</v>
      </c>
      <c r="AZ46" s="1">
        <f t="shared" si="50"/>
        <v>0</v>
      </c>
      <c r="BA46" s="1">
        <f t="shared" si="51"/>
        <v>0</v>
      </c>
      <c r="BB46" s="1">
        <f t="shared" si="52"/>
        <v>0</v>
      </c>
      <c r="BC46" s="1">
        <f t="shared" si="53"/>
        <v>0</v>
      </c>
      <c r="BD46" s="1">
        <f t="shared" si="54"/>
        <v>0</v>
      </c>
      <c r="BE46" s="1">
        <f t="shared" si="55"/>
        <v>0</v>
      </c>
      <c r="BF46" s="1">
        <f t="shared" si="56"/>
        <v>0</v>
      </c>
      <c r="BG46" s="1">
        <f t="shared" si="57"/>
        <v>0</v>
      </c>
      <c r="BH46" s="1">
        <f t="shared" si="58"/>
        <v>0</v>
      </c>
      <c r="BI46" s="1">
        <f t="shared" si="59"/>
        <v>0</v>
      </c>
      <c r="BJ46" s="1">
        <f t="shared" si="60"/>
        <v>0</v>
      </c>
      <c r="BK46" s="1">
        <f t="shared" si="61"/>
        <v>0</v>
      </c>
      <c r="BL46" s="1">
        <f t="shared" si="62"/>
        <v>0</v>
      </c>
      <c r="BM46" s="1">
        <f t="shared" si="63"/>
        <v>0</v>
      </c>
      <c r="BN46" s="1">
        <f t="shared" si="64"/>
        <v>0</v>
      </c>
      <c r="BO46" s="1">
        <f t="shared" si="65"/>
        <v>0</v>
      </c>
      <c r="BP46" s="1">
        <f t="shared" si="66"/>
        <v>0</v>
      </c>
      <c r="BQ46" s="1">
        <f t="shared" si="67"/>
        <v>0</v>
      </c>
    </row>
    <row r="47" spans="38:69" x14ac:dyDescent="0.2">
      <c r="AL47" s="1">
        <f t="shared" si="36"/>
        <v>0</v>
      </c>
      <c r="AM47" s="1">
        <f t="shared" si="37"/>
        <v>0</v>
      </c>
      <c r="AN47" s="1">
        <f t="shared" si="38"/>
        <v>0</v>
      </c>
      <c r="AO47" s="1">
        <f t="shared" si="39"/>
        <v>0</v>
      </c>
      <c r="AP47" s="1">
        <f t="shared" si="40"/>
        <v>0</v>
      </c>
      <c r="AQ47" s="1">
        <f t="shared" si="41"/>
        <v>0</v>
      </c>
      <c r="AR47" s="1">
        <f t="shared" si="42"/>
        <v>0</v>
      </c>
      <c r="AS47" s="1">
        <f t="shared" si="43"/>
        <v>0</v>
      </c>
      <c r="AT47" s="1">
        <f t="shared" si="44"/>
        <v>0</v>
      </c>
      <c r="AU47" s="1">
        <f t="shared" si="45"/>
        <v>0</v>
      </c>
      <c r="AV47" s="1">
        <f t="shared" si="46"/>
        <v>0</v>
      </c>
      <c r="AW47" s="1">
        <f t="shared" si="47"/>
        <v>0</v>
      </c>
      <c r="AX47" s="1">
        <f t="shared" si="48"/>
        <v>0</v>
      </c>
      <c r="AY47" s="1">
        <f t="shared" si="49"/>
        <v>0</v>
      </c>
      <c r="AZ47" s="1">
        <f t="shared" si="50"/>
        <v>0</v>
      </c>
      <c r="BA47" s="1">
        <f t="shared" si="51"/>
        <v>0</v>
      </c>
      <c r="BB47" s="1">
        <f t="shared" si="52"/>
        <v>0</v>
      </c>
      <c r="BC47" s="1">
        <f t="shared" si="53"/>
        <v>0</v>
      </c>
      <c r="BD47" s="1">
        <f t="shared" si="54"/>
        <v>0</v>
      </c>
      <c r="BE47" s="1">
        <f t="shared" si="55"/>
        <v>0</v>
      </c>
      <c r="BF47" s="1">
        <f t="shared" si="56"/>
        <v>0</v>
      </c>
      <c r="BG47" s="1">
        <f t="shared" si="57"/>
        <v>0</v>
      </c>
      <c r="BH47" s="1">
        <f t="shared" si="58"/>
        <v>0</v>
      </c>
      <c r="BI47" s="1">
        <f t="shared" si="59"/>
        <v>0</v>
      </c>
      <c r="BJ47" s="1">
        <f t="shared" si="60"/>
        <v>0</v>
      </c>
      <c r="BK47" s="1">
        <f t="shared" si="61"/>
        <v>0</v>
      </c>
      <c r="BL47" s="1">
        <f t="shared" si="62"/>
        <v>0</v>
      </c>
      <c r="BM47" s="1">
        <f t="shared" si="63"/>
        <v>0</v>
      </c>
      <c r="BN47" s="1">
        <f t="shared" si="64"/>
        <v>0</v>
      </c>
      <c r="BO47" s="1">
        <f t="shared" si="65"/>
        <v>0</v>
      </c>
      <c r="BP47" s="1">
        <f t="shared" si="66"/>
        <v>0</v>
      </c>
      <c r="BQ47" s="1">
        <f t="shared" si="67"/>
        <v>0</v>
      </c>
    </row>
    <row r="48" spans="38:69" x14ac:dyDescent="0.2">
      <c r="AL48" s="1">
        <f t="shared" si="36"/>
        <v>0</v>
      </c>
      <c r="AM48" s="1">
        <f t="shared" si="37"/>
        <v>0</v>
      </c>
      <c r="AN48" s="1">
        <f t="shared" si="38"/>
        <v>0</v>
      </c>
      <c r="AO48" s="1">
        <f t="shared" si="39"/>
        <v>0</v>
      </c>
      <c r="AP48" s="1">
        <f t="shared" si="40"/>
        <v>0</v>
      </c>
      <c r="AQ48" s="1">
        <f t="shared" si="41"/>
        <v>0</v>
      </c>
      <c r="AR48" s="1">
        <f t="shared" si="42"/>
        <v>0</v>
      </c>
      <c r="AS48" s="1">
        <f t="shared" si="43"/>
        <v>0</v>
      </c>
      <c r="AT48" s="1">
        <f t="shared" si="44"/>
        <v>0</v>
      </c>
      <c r="AU48" s="1">
        <f t="shared" si="45"/>
        <v>0</v>
      </c>
      <c r="AV48" s="1">
        <f t="shared" si="46"/>
        <v>0</v>
      </c>
      <c r="AW48" s="1">
        <f t="shared" si="47"/>
        <v>0</v>
      </c>
      <c r="AX48" s="1">
        <f t="shared" si="48"/>
        <v>0</v>
      </c>
      <c r="AY48" s="1">
        <f t="shared" si="49"/>
        <v>0</v>
      </c>
      <c r="AZ48" s="1">
        <f t="shared" si="50"/>
        <v>0</v>
      </c>
      <c r="BA48" s="1">
        <f t="shared" si="51"/>
        <v>0</v>
      </c>
      <c r="BB48" s="1">
        <f t="shared" si="52"/>
        <v>0</v>
      </c>
      <c r="BC48" s="1">
        <f t="shared" si="53"/>
        <v>0</v>
      </c>
      <c r="BD48" s="1">
        <f t="shared" si="54"/>
        <v>0</v>
      </c>
      <c r="BE48" s="1">
        <f t="shared" si="55"/>
        <v>0</v>
      </c>
      <c r="BF48" s="1">
        <f t="shared" si="56"/>
        <v>0</v>
      </c>
      <c r="BG48" s="1">
        <f t="shared" si="57"/>
        <v>0</v>
      </c>
      <c r="BH48" s="1">
        <f t="shared" si="58"/>
        <v>0</v>
      </c>
      <c r="BI48" s="1">
        <f t="shared" si="59"/>
        <v>0</v>
      </c>
      <c r="BJ48" s="1">
        <f t="shared" si="60"/>
        <v>0</v>
      </c>
      <c r="BK48" s="1">
        <f t="shared" si="61"/>
        <v>0</v>
      </c>
      <c r="BL48" s="1">
        <f t="shared" si="62"/>
        <v>0</v>
      </c>
      <c r="BM48" s="1">
        <f t="shared" si="63"/>
        <v>0</v>
      </c>
      <c r="BN48" s="1">
        <f t="shared" si="64"/>
        <v>0</v>
      </c>
      <c r="BO48" s="1">
        <f t="shared" si="65"/>
        <v>0</v>
      </c>
      <c r="BP48" s="1">
        <f t="shared" si="66"/>
        <v>0</v>
      </c>
      <c r="BQ48" s="1">
        <f t="shared" si="67"/>
        <v>0</v>
      </c>
    </row>
    <row r="49" spans="38:69" x14ac:dyDescent="0.2">
      <c r="AL49" s="1">
        <f t="shared" si="36"/>
        <v>0</v>
      </c>
      <c r="AM49" s="1">
        <f t="shared" si="37"/>
        <v>0</v>
      </c>
      <c r="AN49" s="1">
        <f t="shared" si="38"/>
        <v>0</v>
      </c>
      <c r="AO49" s="1">
        <f t="shared" si="39"/>
        <v>0</v>
      </c>
      <c r="AP49" s="1">
        <f t="shared" si="40"/>
        <v>0</v>
      </c>
      <c r="AQ49" s="1">
        <f t="shared" si="41"/>
        <v>0</v>
      </c>
      <c r="AR49" s="1">
        <f t="shared" si="42"/>
        <v>0</v>
      </c>
      <c r="AS49" s="1">
        <f t="shared" si="43"/>
        <v>0</v>
      </c>
      <c r="AT49" s="1">
        <f t="shared" si="44"/>
        <v>0</v>
      </c>
      <c r="AU49" s="1">
        <f t="shared" si="45"/>
        <v>0</v>
      </c>
      <c r="AV49" s="1">
        <f t="shared" si="46"/>
        <v>0</v>
      </c>
      <c r="AW49" s="1">
        <f t="shared" si="47"/>
        <v>0</v>
      </c>
      <c r="AX49" s="1">
        <f t="shared" si="48"/>
        <v>0</v>
      </c>
      <c r="AY49" s="1">
        <f t="shared" si="49"/>
        <v>0</v>
      </c>
      <c r="AZ49" s="1">
        <f t="shared" si="50"/>
        <v>0</v>
      </c>
      <c r="BA49" s="1">
        <f t="shared" si="51"/>
        <v>0</v>
      </c>
      <c r="BB49" s="1">
        <f t="shared" si="52"/>
        <v>0</v>
      </c>
      <c r="BC49" s="1">
        <f t="shared" si="53"/>
        <v>0</v>
      </c>
      <c r="BD49" s="1">
        <f t="shared" si="54"/>
        <v>0</v>
      </c>
      <c r="BE49" s="1">
        <f t="shared" si="55"/>
        <v>0</v>
      </c>
      <c r="BF49" s="1">
        <f t="shared" si="56"/>
        <v>0</v>
      </c>
      <c r="BG49" s="1">
        <f t="shared" si="57"/>
        <v>0</v>
      </c>
      <c r="BH49" s="1">
        <f t="shared" si="58"/>
        <v>0</v>
      </c>
      <c r="BI49" s="1">
        <f t="shared" si="59"/>
        <v>0</v>
      </c>
      <c r="BJ49" s="1">
        <f t="shared" si="60"/>
        <v>0</v>
      </c>
      <c r="BK49" s="1">
        <f t="shared" si="61"/>
        <v>0</v>
      </c>
      <c r="BL49" s="1">
        <f t="shared" si="62"/>
        <v>0</v>
      </c>
      <c r="BM49" s="1">
        <f t="shared" si="63"/>
        <v>0</v>
      </c>
      <c r="BN49" s="1">
        <f t="shared" si="64"/>
        <v>0</v>
      </c>
      <c r="BO49" s="1">
        <f t="shared" si="65"/>
        <v>0</v>
      </c>
      <c r="BP49" s="1">
        <f t="shared" si="66"/>
        <v>0</v>
      </c>
      <c r="BQ49" s="1">
        <f t="shared" si="67"/>
        <v>0</v>
      </c>
    </row>
    <row r="50" spans="38:69" x14ac:dyDescent="0.2">
      <c r="AL50" s="1">
        <f t="shared" si="36"/>
        <v>0</v>
      </c>
      <c r="AM50" s="1">
        <f t="shared" si="37"/>
        <v>0</v>
      </c>
      <c r="AN50" s="1">
        <f t="shared" si="38"/>
        <v>0</v>
      </c>
      <c r="AO50" s="1">
        <f t="shared" si="39"/>
        <v>0</v>
      </c>
      <c r="AP50" s="1">
        <f t="shared" si="40"/>
        <v>0</v>
      </c>
      <c r="AQ50" s="1">
        <f t="shared" si="41"/>
        <v>0</v>
      </c>
      <c r="AR50" s="1">
        <f t="shared" si="42"/>
        <v>0</v>
      </c>
      <c r="AS50" s="1">
        <f t="shared" si="43"/>
        <v>0</v>
      </c>
      <c r="AT50" s="1">
        <f t="shared" si="44"/>
        <v>0</v>
      </c>
      <c r="AU50" s="1">
        <f t="shared" si="45"/>
        <v>0</v>
      </c>
      <c r="AV50" s="1">
        <f t="shared" si="46"/>
        <v>0</v>
      </c>
      <c r="AW50" s="1">
        <f t="shared" si="47"/>
        <v>0</v>
      </c>
      <c r="AX50" s="1">
        <f t="shared" si="48"/>
        <v>0</v>
      </c>
      <c r="AY50" s="1">
        <f t="shared" si="49"/>
        <v>0</v>
      </c>
      <c r="AZ50" s="1">
        <f t="shared" si="50"/>
        <v>0</v>
      </c>
      <c r="BA50" s="1">
        <f t="shared" si="51"/>
        <v>0</v>
      </c>
      <c r="BB50" s="1">
        <f t="shared" si="52"/>
        <v>0</v>
      </c>
      <c r="BC50" s="1">
        <f t="shared" si="53"/>
        <v>0</v>
      </c>
      <c r="BD50" s="1">
        <f t="shared" si="54"/>
        <v>0</v>
      </c>
      <c r="BE50" s="1">
        <f t="shared" si="55"/>
        <v>0</v>
      </c>
      <c r="BF50" s="1">
        <f t="shared" si="56"/>
        <v>0</v>
      </c>
      <c r="BG50" s="1">
        <f t="shared" si="57"/>
        <v>0</v>
      </c>
      <c r="BH50" s="1">
        <f t="shared" si="58"/>
        <v>0</v>
      </c>
      <c r="BI50" s="1">
        <f t="shared" si="59"/>
        <v>0</v>
      </c>
      <c r="BJ50" s="1">
        <f t="shared" si="60"/>
        <v>0</v>
      </c>
      <c r="BK50" s="1">
        <f t="shared" si="61"/>
        <v>0</v>
      </c>
      <c r="BL50" s="1">
        <f t="shared" si="62"/>
        <v>0</v>
      </c>
      <c r="BM50" s="1">
        <f t="shared" si="63"/>
        <v>0</v>
      </c>
      <c r="BN50" s="1">
        <f t="shared" si="64"/>
        <v>0</v>
      </c>
      <c r="BO50" s="1">
        <f t="shared" si="65"/>
        <v>0</v>
      </c>
      <c r="BP50" s="1">
        <f t="shared" si="66"/>
        <v>0</v>
      </c>
      <c r="BQ50" s="1">
        <f t="shared" si="67"/>
        <v>0</v>
      </c>
    </row>
    <row r="51" spans="38:69" x14ac:dyDescent="0.2">
      <c r="AL51" s="1">
        <f t="shared" si="36"/>
        <v>0</v>
      </c>
      <c r="AM51" s="1">
        <f t="shared" si="37"/>
        <v>0</v>
      </c>
      <c r="AN51" s="1">
        <f t="shared" si="38"/>
        <v>0</v>
      </c>
      <c r="AO51" s="1">
        <f t="shared" si="39"/>
        <v>0</v>
      </c>
      <c r="AP51" s="1">
        <f t="shared" si="40"/>
        <v>0</v>
      </c>
      <c r="AQ51" s="1">
        <f t="shared" si="41"/>
        <v>0</v>
      </c>
      <c r="AR51" s="1">
        <f t="shared" si="42"/>
        <v>0</v>
      </c>
      <c r="AS51" s="1">
        <f t="shared" si="43"/>
        <v>0</v>
      </c>
      <c r="AT51" s="1">
        <f t="shared" si="44"/>
        <v>0</v>
      </c>
      <c r="AU51" s="1">
        <f t="shared" si="45"/>
        <v>0</v>
      </c>
      <c r="AV51" s="1">
        <f t="shared" si="46"/>
        <v>0</v>
      </c>
      <c r="AW51" s="1">
        <f t="shared" si="47"/>
        <v>0</v>
      </c>
      <c r="AX51" s="1">
        <f t="shared" si="48"/>
        <v>0</v>
      </c>
      <c r="AY51" s="1">
        <f t="shared" si="49"/>
        <v>0</v>
      </c>
      <c r="AZ51" s="1">
        <f t="shared" si="50"/>
        <v>0</v>
      </c>
      <c r="BA51" s="1">
        <f t="shared" si="51"/>
        <v>0</v>
      </c>
      <c r="BB51" s="1">
        <f t="shared" si="52"/>
        <v>0</v>
      </c>
      <c r="BC51" s="1">
        <f t="shared" si="53"/>
        <v>0</v>
      </c>
      <c r="BD51" s="1">
        <f t="shared" si="54"/>
        <v>0</v>
      </c>
      <c r="BE51" s="1">
        <f t="shared" si="55"/>
        <v>0</v>
      </c>
      <c r="BF51" s="1">
        <f t="shared" si="56"/>
        <v>0</v>
      </c>
      <c r="BG51" s="1">
        <f t="shared" si="57"/>
        <v>0</v>
      </c>
      <c r="BH51" s="1">
        <f t="shared" si="58"/>
        <v>0</v>
      </c>
      <c r="BI51" s="1">
        <f t="shared" si="59"/>
        <v>0</v>
      </c>
      <c r="BJ51" s="1">
        <f t="shared" si="60"/>
        <v>0</v>
      </c>
      <c r="BK51" s="1">
        <f t="shared" si="61"/>
        <v>0</v>
      </c>
      <c r="BL51" s="1">
        <f t="shared" si="62"/>
        <v>0</v>
      </c>
      <c r="BM51" s="1">
        <f t="shared" si="63"/>
        <v>0</v>
      </c>
      <c r="BN51" s="1">
        <f t="shared" si="64"/>
        <v>0</v>
      </c>
      <c r="BO51" s="1">
        <f t="shared" si="65"/>
        <v>0</v>
      </c>
      <c r="BP51" s="1">
        <f t="shared" si="66"/>
        <v>0</v>
      </c>
      <c r="BQ51" s="1">
        <f t="shared" si="67"/>
        <v>0</v>
      </c>
    </row>
    <row r="52" spans="38:69" x14ac:dyDescent="0.2">
      <c r="AL52" s="1">
        <f t="shared" si="36"/>
        <v>0</v>
      </c>
      <c r="AM52" s="1">
        <f t="shared" si="37"/>
        <v>0</v>
      </c>
      <c r="AN52" s="1">
        <f t="shared" si="38"/>
        <v>0</v>
      </c>
      <c r="AO52" s="1">
        <f t="shared" si="39"/>
        <v>0</v>
      </c>
      <c r="AP52" s="1">
        <f t="shared" si="40"/>
        <v>0</v>
      </c>
      <c r="AQ52" s="1">
        <f t="shared" si="41"/>
        <v>0</v>
      </c>
      <c r="AR52" s="1">
        <f t="shared" si="42"/>
        <v>0</v>
      </c>
      <c r="AS52" s="1">
        <f t="shared" si="43"/>
        <v>0</v>
      </c>
      <c r="AT52" s="1">
        <f t="shared" si="44"/>
        <v>0</v>
      </c>
      <c r="AU52" s="1">
        <f t="shared" si="45"/>
        <v>0</v>
      </c>
      <c r="AV52" s="1">
        <f t="shared" si="46"/>
        <v>0</v>
      </c>
      <c r="AW52" s="1">
        <f t="shared" si="47"/>
        <v>0</v>
      </c>
      <c r="AX52" s="1">
        <f t="shared" si="48"/>
        <v>0</v>
      </c>
      <c r="AY52" s="1">
        <f t="shared" si="49"/>
        <v>0</v>
      </c>
      <c r="AZ52" s="1">
        <f t="shared" si="50"/>
        <v>0</v>
      </c>
      <c r="BA52" s="1">
        <f t="shared" si="51"/>
        <v>0</v>
      </c>
      <c r="BB52" s="1">
        <f t="shared" si="52"/>
        <v>0</v>
      </c>
      <c r="BC52" s="1">
        <f t="shared" si="53"/>
        <v>0</v>
      </c>
      <c r="BD52" s="1">
        <f t="shared" si="54"/>
        <v>0</v>
      </c>
      <c r="BE52" s="1">
        <f t="shared" si="55"/>
        <v>0</v>
      </c>
      <c r="BF52" s="1">
        <f t="shared" si="56"/>
        <v>0</v>
      </c>
      <c r="BG52" s="1">
        <f t="shared" si="57"/>
        <v>0</v>
      </c>
      <c r="BH52" s="1">
        <f t="shared" si="58"/>
        <v>0</v>
      </c>
      <c r="BI52" s="1">
        <f t="shared" si="59"/>
        <v>0</v>
      </c>
      <c r="BJ52" s="1">
        <f t="shared" si="60"/>
        <v>0</v>
      </c>
      <c r="BK52" s="1">
        <f t="shared" si="61"/>
        <v>0</v>
      </c>
      <c r="BL52" s="1">
        <f t="shared" si="62"/>
        <v>0</v>
      </c>
      <c r="BM52" s="1">
        <f t="shared" si="63"/>
        <v>0</v>
      </c>
      <c r="BN52" s="1">
        <f t="shared" si="64"/>
        <v>0</v>
      </c>
      <c r="BO52" s="1">
        <f t="shared" si="65"/>
        <v>0</v>
      </c>
      <c r="BP52" s="1">
        <f t="shared" si="66"/>
        <v>0</v>
      </c>
      <c r="BQ52" s="1">
        <f t="shared" si="67"/>
        <v>0</v>
      </c>
    </row>
    <row r="53" spans="38:69" x14ac:dyDescent="0.2">
      <c r="AL53" s="1">
        <f t="shared" si="36"/>
        <v>0</v>
      </c>
      <c r="AM53" s="1">
        <f t="shared" si="37"/>
        <v>0</v>
      </c>
      <c r="AN53" s="1">
        <f t="shared" si="38"/>
        <v>0</v>
      </c>
      <c r="AO53" s="1">
        <f t="shared" si="39"/>
        <v>0</v>
      </c>
      <c r="AP53" s="1">
        <f t="shared" si="40"/>
        <v>0</v>
      </c>
      <c r="AQ53" s="1">
        <f t="shared" si="41"/>
        <v>0</v>
      </c>
      <c r="AR53" s="1">
        <f t="shared" si="42"/>
        <v>0</v>
      </c>
      <c r="AS53" s="1">
        <f t="shared" si="43"/>
        <v>0</v>
      </c>
      <c r="AT53" s="1">
        <f t="shared" si="44"/>
        <v>0</v>
      </c>
      <c r="AU53" s="1">
        <f t="shared" si="45"/>
        <v>0</v>
      </c>
      <c r="AV53" s="1">
        <f t="shared" si="46"/>
        <v>0</v>
      </c>
      <c r="AW53" s="1">
        <f t="shared" si="47"/>
        <v>0</v>
      </c>
      <c r="AX53" s="1">
        <f t="shared" si="48"/>
        <v>0</v>
      </c>
      <c r="AY53" s="1">
        <f t="shared" si="49"/>
        <v>0</v>
      </c>
      <c r="AZ53" s="1">
        <f t="shared" si="50"/>
        <v>0</v>
      </c>
      <c r="BA53" s="1">
        <f t="shared" si="51"/>
        <v>0</v>
      </c>
      <c r="BB53" s="1">
        <f t="shared" si="52"/>
        <v>0</v>
      </c>
      <c r="BC53" s="1">
        <f t="shared" si="53"/>
        <v>0</v>
      </c>
      <c r="BD53" s="1">
        <f t="shared" si="54"/>
        <v>0</v>
      </c>
      <c r="BE53" s="1">
        <f t="shared" si="55"/>
        <v>0</v>
      </c>
      <c r="BF53" s="1">
        <f t="shared" si="56"/>
        <v>0</v>
      </c>
      <c r="BG53" s="1">
        <f t="shared" si="57"/>
        <v>0</v>
      </c>
      <c r="BH53" s="1">
        <f t="shared" si="58"/>
        <v>0</v>
      </c>
      <c r="BI53" s="1">
        <f t="shared" si="59"/>
        <v>0</v>
      </c>
      <c r="BJ53" s="1">
        <f t="shared" si="60"/>
        <v>0</v>
      </c>
      <c r="BK53" s="1">
        <f t="shared" si="61"/>
        <v>0</v>
      </c>
      <c r="BL53" s="1">
        <f t="shared" si="62"/>
        <v>0</v>
      </c>
      <c r="BM53" s="1">
        <f t="shared" si="63"/>
        <v>0</v>
      </c>
      <c r="BN53" s="1">
        <f t="shared" si="64"/>
        <v>0</v>
      </c>
      <c r="BO53" s="1">
        <f t="shared" si="65"/>
        <v>0</v>
      </c>
      <c r="BP53" s="1">
        <f t="shared" si="66"/>
        <v>0</v>
      </c>
      <c r="BQ53" s="1">
        <f t="shared" si="67"/>
        <v>0</v>
      </c>
    </row>
    <row r="54" spans="38:69" x14ac:dyDescent="0.2">
      <c r="AL54" s="1">
        <f t="shared" si="36"/>
        <v>0</v>
      </c>
      <c r="AM54" s="1">
        <f t="shared" si="37"/>
        <v>0</v>
      </c>
      <c r="AN54" s="1">
        <f t="shared" si="38"/>
        <v>0</v>
      </c>
      <c r="AO54" s="1">
        <f t="shared" si="39"/>
        <v>0</v>
      </c>
      <c r="AP54" s="1">
        <f t="shared" si="40"/>
        <v>0</v>
      </c>
      <c r="AQ54" s="1">
        <f t="shared" si="41"/>
        <v>0</v>
      </c>
      <c r="AR54" s="1">
        <f t="shared" si="42"/>
        <v>0</v>
      </c>
      <c r="AS54" s="1">
        <f t="shared" si="43"/>
        <v>0</v>
      </c>
      <c r="AT54" s="1">
        <f t="shared" si="44"/>
        <v>0</v>
      </c>
      <c r="AU54" s="1">
        <f t="shared" si="45"/>
        <v>0</v>
      </c>
      <c r="AV54" s="1">
        <f t="shared" si="46"/>
        <v>0</v>
      </c>
      <c r="AW54" s="1">
        <f t="shared" si="47"/>
        <v>0</v>
      </c>
      <c r="AX54" s="1">
        <f t="shared" si="48"/>
        <v>0</v>
      </c>
      <c r="AY54" s="1">
        <f t="shared" si="49"/>
        <v>0</v>
      </c>
      <c r="AZ54" s="1">
        <f t="shared" si="50"/>
        <v>0</v>
      </c>
      <c r="BA54" s="1">
        <f t="shared" si="51"/>
        <v>0</v>
      </c>
      <c r="BB54" s="1">
        <f t="shared" si="52"/>
        <v>0</v>
      </c>
      <c r="BC54" s="1">
        <f t="shared" si="53"/>
        <v>0</v>
      </c>
      <c r="BD54" s="1">
        <f t="shared" si="54"/>
        <v>0</v>
      </c>
      <c r="BE54" s="1">
        <f t="shared" si="55"/>
        <v>0</v>
      </c>
      <c r="BF54" s="1">
        <f t="shared" si="56"/>
        <v>0</v>
      </c>
      <c r="BG54" s="1">
        <f t="shared" si="57"/>
        <v>0</v>
      </c>
      <c r="BH54" s="1">
        <f t="shared" si="58"/>
        <v>0</v>
      </c>
      <c r="BI54" s="1">
        <f t="shared" si="59"/>
        <v>0</v>
      </c>
      <c r="BJ54" s="1">
        <f t="shared" si="60"/>
        <v>0</v>
      </c>
      <c r="BK54" s="1">
        <f t="shared" si="61"/>
        <v>0</v>
      </c>
      <c r="BL54" s="1">
        <f t="shared" si="62"/>
        <v>0</v>
      </c>
      <c r="BM54" s="1">
        <f t="shared" si="63"/>
        <v>0</v>
      </c>
      <c r="BN54" s="1">
        <f t="shared" si="64"/>
        <v>0</v>
      </c>
      <c r="BO54" s="1">
        <f t="shared" si="65"/>
        <v>0</v>
      </c>
      <c r="BP54" s="1">
        <f t="shared" si="66"/>
        <v>0</v>
      </c>
      <c r="BQ54" s="1">
        <f t="shared" si="67"/>
        <v>0</v>
      </c>
    </row>
    <row r="55" spans="38:69" x14ac:dyDescent="0.2">
      <c r="AL55" s="1">
        <f t="shared" si="36"/>
        <v>0</v>
      </c>
      <c r="AM55" s="1">
        <f t="shared" si="37"/>
        <v>0</v>
      </c>
      <c r="AN55" s="1">
        <f t="shared" si="38"/>
        <v>0</v>
      </c>
      <c r="AO55" s="1">
        <f t="shared" si="39"/>
        <v>0</v>
      </c>
      <c r="AP55" s="1">
        <f t="shared" si="40"/>
        <v>0</v>
      </c>
      <c r="AQ55" s="1">
        <f t="shared" si="41"/>
        <v>0</v>
      </c>
      <c r="AR55" s="1">
        <f t="shared" si="42"/>
        <v>0</v>
      </c>
      <c r="AS55" s="1">
        <f t="shared" si="43"/>
        <v>0</v>
      </c>
      <c r="AT55" s="1">
        <f t="shared" si="44"/>
        <v>0</v>
      </c>
      <c r="AU55" s="1">
        <f t="shared" si="45"/>
        <v>0</v>
      </c>
      <c r="AV55" s="1">
        <f t="shared" si="46"/>
        <v>0</v>
      </c>
      <c r="AW55" s="1">
        <f t="shared" si="47"/>
        <v>0</v>
      </c>
      <c r="AX55" s="1">
        <f t="shared" si="48"/>
        <v>0</v>
      </c>
      <c r="AY55" s="1">
        <f t="shared" si="49"/>
        <v>0</v>
      </c>
      <c r="AZ55" s="1">
        <f t="shared" si="50"/>
        <v>0</v>
      </c>
      <c r="BA55" s="1">
        <f t="shared" si="51"/>
        <v>0</v>
      </c>
      <c r="BB55" s="1">
        <f t="shared" si="52"/>
        <v>0</v>
      </c>
      <c r="BC55" s="1">
        <f t="shared" si="53"/>
        <v>0</v>
      </c>
      <c r="BD55" s="1">
        <f t="shared" si="54"/>
        <v>0</v>
      </c>
      <c r="BE55" s="1">
        <f t="shared" si="55"/>
        <v>0</v>
      </c>
      <c r="BF55" s="1">
        <f t="shared" si="56"/>
        <v>0</v>
      </c>
      <c r="BG55" s="1">
        <f t="shared" si="57"/>
        <v>0</v>
      </c>
      <c r="BH55" s="1">
        <f t="shared" si="58"/>
        <v>0</v>
      </c>
      <c r="BI55" s="1">
        <f t="shared" si="59"/>
        <v>0</v>
      </c>
      <c r="BJ55" s="1">
        <f t="shared" si="60"/>
        <v>0</v>
      </c>
      <c r="BK55" s="1">
        <f t="shared" si="61"/>
        <v>0</v>
      </c>
      <c r="BL55" s="1">
        <f t="shared" si="62"/>
        <v>0</v>
      </c>
      <c r="BM55" s="1">
        <f t="shared" si="63"/>
        <v>0</v>
      </c>
      <c r="BN55" s="1">
        <f t="shared" si="64"/>
        <v>0</v>
      </c>
      <c r="BO55" s="1">
        <f t="shared" si="65"/>
        <v>0</v>
      </c>
      <c r="BP55" s="1">
        <f t="shared" si="66"/>
        <v>0</v>
      </c>
      <c r="BQ55" s="1">
        <f t="shared" si="67"/>
        <v>0</v>
      </c>
    </row>
    <row r="56" spans="38:69" x14ac:dyDescent="0.2">
      <c r="AL56" s="1">
        <f t="shared" si="36"/>
        <v>0</v>
      </c>
      <c r="AM56" s="1">
        <f t="shared" si="37"/>
        <v>0</v>
      </c>
      <c r="AN56" s="1">
        <f t="shared" si="38"/>
        <v>0</v>
      </c>
      <c r="AO56" s="1">
        <f t="shared" si="39"/>
        <v>0</v>
      </c>
      <c r="AP56" s="1">
        <f t="shared" si="40"/>
        <v>0</v>
      </c>
      <c r="AQ56" s="1">
        <f t="shared" si="41"/>
        <v>0</v>
      </c>
      <c r="AR56" s="1">
        <f t="shared" si="42"/>
        <v>0</v>
      </c>
      <c r="AS56" s="1">
        <f t="shared" si="43"/>
        <v>0</v>
      </c>
      <c r="AT56" s="1">
        <f t="shared" si="44"/>
        <v>0</v>
      </c>
      <c r="AU56" s="1">
        <f t="shared" si="45"/>
        <v>0</v>
      </c>
      <c r="AV56" s="1">
        <f t="shared" si="46"/>
        <v>0</v>
      </c>
      <c r="AW56" s="1">
        <f t="shared" si="47"/>
        <v>0</v>
      </c>
      <c r="AX56" s="1">
        <f t="shared" si="48"/>
        <v>0</v>
      </c>
      <c r="AY56" s="1">
        <f t="shared" si="49"/>
        <v>0</v>
      </c>
      <c r="AZ56" s="1">
        <f t="shared" si="50"/>
        <v>0</v>
      </c>
      <c r="BA56" s="1">
        <f t="shared" si="51"/>
        <v>0</v>
      </c>
      <c r="BB56" s="1">
        <f t="shared" si="52"/>
        <v>0</v>
      </c>
      <c r="BC56" s="1">
        <f t="shared" si="53"/>
        <v>0</v>
      </c>
      <c r="BD56" s="1">
        <f t="shared" si="54"/>
        <v>0</v>
      </c>
      <c r="BE56" s="1">
        <f t="shared" si="55"/>
        <v>0</v>
      </c>
      <c r="BF56" s="1">
        <f t="shared" si="56"/>
        <v>0</v>
      </c>
      <c r="BG56" s="1">
        <f t="shared" si="57"/>
        <v>0</v>
      </c>
      <c r="BH56" s="1">
        <f t="shared" si="58"/>
        <v>0</v>
      </c>
      <c r="BI56" s="1">
        <f t="shared" si="59"/>
        <v>0</v>
      </c>
      <c r="BJ56" s="1">
        <f t="shared" si="60"/>
        <v>0</v>
      </c>
      <c r="BK56" s="1">
        <f t="shared" si="61"/>
        <v>0</v>
      </c>
      <c r="BL56" s="1">
        <f t="shared" si="62"/>
        <v>0</v>
      </c>
      <c r="BM56" s="1">
        <f t="shared" si="63"/>
        <v>0</v>
      </c>
      <c r="BN56" s="1">
        <f t="shared" si="64"/>
        <v>0</v>
      </c>
      <c r="BO56" s="1">
        <f t="shared" si="65"/>
        <v>0</v>
      </c>
      <c r="BP56" s="1">
        <f t="shared" si="66"/>
        <v>0</v>
      </c>
      <c r="BQ56" s="1">
        <f t="shared" si="67"/>
        <v>0</v>
      </c>
    </row>
    <row r="57" spans="38:69" x14ac:dyDescent="0.2">
      <c r="AL57" s="1">
        <f t="shared" si="36"/>
        <v>0</v>
      </c>
      <c r="AM57" s="1">
        <f t="shared" si="37"/>
        <v>0</v>
      </c>
      <c r="AN57" s="1">
        <f t="shared" si="38"/>
        <v>0</v>
      </c>
      <c r="AO57" s="1">
        <f t="shared" si="39"/>
        <v>0</v>
      </c>
      <c r="AP57" s="1">
        <f t="shared" si="40"/>
        <v>0</v>
      </c>
      <c r="AQ57" s="1">
        <f t="shared" si="41"/>
        <v>0</v>
      </c>
      <c r="AR57" s="1">
        <f t="shared" si="42"/>
        <v>0</v>
      </c>
      <c r="AS57" s="1">
        <f t="shared" si="43"/>
        <v>0</v>
      </c>
      <c r="AT57" s="1">
        <f t="shared" si="44"/>
        <v>0</v>
      </c>
      <c r="AU57" s="1">
        <f t="shared" si="45"/>
        <v>0</v>
      </c>
      <c r="AV57" s="1">
        <f t="shared" si="46"/>
        <v>0</v>
      </c>
      <c r="AW57" s="1">
        <f t="shared" si="47"/>
        <v>0</v>
      </c>
      <c r="AX57" s="1">
        <f t="shared" si="48"/>
        <v>0</v>
      </c>
      <c r="AY57" s="1">
        <f t="shared" si="49"/>
        <v>0</v>
      </c>
      <c r="AZ57" s="1">
        <f t="shared" si="50"/>
        <v>0</v>
      </c>
      <c r="BA57" s="1">
        <f t="shared" si="51"/>
        <v>0</v>
      </c>
      <c r="BB57" s="1">
        <f t="shared" si="52"/>
        <v>0</v>
      </c>
      <c r="BC57" s="1">
        <f t="shared" si="53"/>
        <v>0</v>
      </c>
      <c r="BD57" s="1">
        <f t="shared" si="54"/>
        <v>0</v>
      </c>
      <c r="BE57" s="1">
        <f t="shared" si="55"/>
        <v>0</v>
      </c>
      <c r="BF57" s="1">
        <f t="shared" si="56"/>
        <v>0</v>
      </c>
      <c r="BG57" s="1">
        <f t="shared" si="57"/>
        <v>0</v>
      </c>
      <c r="BH57" s="1">
        <f t="shared" si="58"/>
        <v>0</v>
      </c>
      <c r="BI57" s="1">
        <f t="shared" si="59"/>
        <v>0</v>
      </c>
      <c r="BJ57" s="1">
        <f t="shared" si="60"/>
        <v>0</v>
      </c>
      <c r="BK57" s="1">
        <f t="shared" si="61"/>
        <v>0</v>
      </c>
      <c r="BL57" s="1">
        <f t="shared" si="62"/>
        <v>0</v>
      </c>
      <c r="BM57" s="1">
        <f t="shared" si="63"/>
        <v>0</v>
      </c>
      <c r="BN57" s="1">
        <f t="shared" si="64"/>
        <v>0</v>
      </c>
      <c r="BO57" s="1">
        <f t="shared" si="65"/>
        <v>0</v>
      </c>
      <c r="BP57" s="1">
        <f t="shared" si="66"/>
        <v>0</v>
      </c>
      <c r="BQ57" s="1">
        <f t="shared" si="67"/>
        <v>0</v>
      </c>
    </row>
    <row r="58" spans="38:69" x14ac:dyDescent="0.2">
      <c r="AL58" s="1">
        <f t="shared" si="36"/>
        <v>0</v>
      </c>
      <c r="AM58" s="1">
        <f t="shared" si="37"/>
        <v>0</v>
      </c>
      <c r="AN58" s="1">
        <f t="shared" si="38"/>
        <v>0</v>
      </c>
      <c r="AO58" s="1">
        <f t="shared" si="39"/>
        <v>0</v>
      </c>
      <c r="AP58" s="1">
        <f t="shared" si="40"/>
        <v>0</v>
      </c>
      <c r="AQ58" s="1">
        <f t="shared" si="41"/>
        <v>0</v>
      </c>
      <c r="AR58" s="1">
        <f t="shared" si="42"/>
        <v>0</v>
      </c>
      <c r="AS58" s="1">
        <f t="shared" si="43"/>
        <v>0</v>
      </c>
      <c r="AT58" s="1">
        <f t="shared" si="44"/>
        <v>0</v>
      </c>
      <c r="AU58" s="1">
        <f t="shared" si="45"/>
        <v>0</v>
      </c>
      <c r="AV58" s="1">
        <f t="shared" si="46"/>
        <v>0</v>
      </c>
      <c r="AW58" s="1">
        <f t="shared" si="47"/>
        <v>0</v>
      </c>
      <c r="AX58" s="1">
        <f t="shared" si="48"/>
        <v>0</v>
      </c>
      <c r="AY58" s="1">
        <f t="shared" si="49"/>
        <v>0</v>
      </c>
      <c r="AZ58" s="1">
        <f t="shared" si="50"/>
        <v>0</v>
      </c>
      <c r="BA58" s="1">
        <f t="shared" si="51"/>
        <v>0</v>
      </c>
      <c r="BB58" s="1">
        <f t="shared" si="52"/>
        <v>0</v>
      </c>
      <c r="BC58" s="1">
        <f t="shared" si="53"/>
        <v>0</v>
      </c>
      <c r="BD58" s="1">
        <f t="shared" si="54"/>
        <v>0</v>
      </c>
      <c r="BE58" s="1">
        <f t="shared" si="55"/>
        <v>0</v>
      </c>
      <c r="BF58" s="1">
        <f t="shared" si="56"/>
        <v>0</v>
      </c>
      <c r="BG58" s="1">
        <f t="shared" si="57"/>
        <v>0</v>
      </c>
      <c r="BH58" s="1">
        <f t="shared" si="58"/>
        <v>0</v>
      </c>
      <c r="BI58" s="1">
        <f t="shared" si="59"/>
        <v>0</v>
      </c>
      <c r="BJ58" s="1">
        <f t="shared" si="60"/>
        <v>0</v>
      </c>
      <c r="BK58" s="1">
        <f t="shared" si="61"/>
        <v>0</v>
      </c>
      <c r="BL58" s="1">
        <f t="shared" si="62"/>
        <v>0</v>
      </c>
      <c r="BM58" s="1">
        <f t="shared" si="63"/>
        <v>0</v>
      </c>
      <c r="BN58" s="1">
        <f t="shared" si="64"/>
        <v>0</v>
      </c>
      <c r="BO58" s="1">
        <f t="shared" si="65"/>
        <v>0</v>
      </c>
      <c r="BP58" s="1">
        <f t="shared" si="66"/>
        <v>0</v>
      </c>
      <c r="BQ58" s="1">
        <f t="shared" si="67"/>
        <v>0</v>
      </c>
    </row>
    <row r="59" spans="38:69" x14ac:dyDescent="0.2">
      <c r="AL59" s="1">
        <f t="shared" si="36"/>
        <v>0</v>
      </c>
      <c r="AM59" s="1">
        <f t="shared" si="37"/>
        <v>0</v>
      </c>
      <c r="AN59" s="1">
        <f t="shared" si="38"/>
        <v>0</v>
      </c>
      <c r="AO59" s="1">
        <f t="shared" si="39"/>
        <v>0</v>
      </c>
      <c r="AP59" s="1">
        <f t="shared" si="40"/>
        <v>0</v>
      </c>
      <c r="AQ59" s="1">
        <f t="shared" si="41"/>
        <v>0</v>
      </c>
      <c r="AR59" s="1">
        <f t="shared" si="42"/>
        <v>0</v>
      </c>
      <c r="AS59" s="1">
        <f t="shared" si="43"/>
        <v>0</v>
      </c>
      <c r="AT59" s="1">
        <f t="shared" si="44"/>
        <v>0</v>
      </c>
      <c r="AU59" s="1">
        <f t="shared" si="45"/>
        <v>0</v>
      </c>
      <c r="AV59" s="1">
        <f t="shared" si="46"/>
        <v>0</v>
      </c>
      <c r="AW59" s="1">
        <f t="shared" si="47"/>
        <v>0</v>
      </c>
      <c r="AX59" s="1">
        <f t="shared" si="48"/>
        <v>0</v>
      </c>
      <c r="AY59" s="1">
        <f t="shared" si="49"/>
        <v>0</v>
      </c>
      <c r="AZ59" s="1">
        <f t="shared" si="50"/>
        <v>0</v>
      </c>
      <c r="BA59" s="1">
        <f t="shared" si="51"/>
        <v>0</v>
      </c>
      <c r="BB59" s="1">
        <f t="shared" si="52"/>
        <v>0</v>
      </c>
      <c r="BC59" s="1">
        <f t="shared" si="53"/>
        <v>0</v>
      </c>
      <c r="BD59" s="1">
        <f t="shared" si="54"/>
        <v>0</v>
      </c>
      <c r="BE59" s="1">
        <f t="shared" si="55"/>
        <v>0</v>
      </c>
      <c r="BF59" s="1">
        <f t="shared" si="56"/>
        <v>0</v>
      </c>
      <c r="BG59" s="1">
        <f t="shared" si="57"/>
        <v>0</v>
      </c>
      <c r="BH59" s="1">
        <f t="shared" si="58"/>
        <v>0</v>
      </c>
      <c r="BI59" s="1">
        <f t="shared" si="59"/>
        <v>0</v>
      </c>
      <c r="BJ59" s="1">
        <f t="shared" si="60"/>
        <v>0</v>
      </c>
      <c r="BK59" s="1">
        <f t="shared" si="61"/>
        <v>0</v>
      </c>
      <c r="BL59" s="1">
        <f t="shared" si="62"/>
        <v>0</v>
      </c>
      <c r="BM59" s="1">
        <f t="shared" si="63"/>
        <v>0</v>
      </c>
      <c r="BN59" s="1">
        <f t="shared" si="64"/>
        <v>0</v>
      </c>
      <c r="BO59" s="1">
        <f t="shared" si="65"/>
        <v>0</v>
      </c>
      <c r="BP59" s="1">
        <f t="shared" si="66"/>
        <v>0</v>
      </c>
      <c r="BQ59" s="1">
        <f t="shared" si="67"/>
        <v>0</v>
      </c>
    </row>
    <row r="60" spans="38:69" x14ac:dyDescent="0.2">
      <c r="AL60" s="1">
        <f t="shared" si="36"/>
        <v>0</v>
      </c>
      <c r="AM60" s="1">
        <f t="shared" si="37"/>
        <v>0</v>
      </c>
      <c r="AN60" s="1">
        <f t="shared" si="38"/>
        <v>0</v>
      </c>
      <c r="AO60" s="1">
        <f t="shared" si="39"/>
        <v>0</v>
      </c>
      <c r="AP60" s="1">
        <f t="shared" si="40"/>
        <v>0</v>
      </c>
      <c r="AQ60" s="1">
        <f t="shared" si="41"/>
        <v>0</v>
      </c>
      <c r="AR60" s="1">
        <f t="shared" si="42"/>
        <v>0</v>
      </c>
      <c r="AS60" s="1">
        <f t="shared" si="43"/>
        <v>0</v>
      </c>
      <c r="AT60" s="1">
        <f t="shared" si="44"/>
        <v>0</v>
      </c>
      <c r="AU60" s="1">
        <f t="shared" si="45"/>
        <v>0</v>
      </c>
      <c r="AV60" s="1">
        <f t="shared" si="46"/>
        <v>0</v>
      </c>
      <c r="AW60" s="1">
        <f t="shared" si="47"/>
        <v>0</v>
      </c>
      <c r="AX60" s="1">
        <f t="shared" si="48"/>
        <v>0</v>
      </c>
      <c r="AY60" s="1">
        <f t="shared" si="49"/>
        <v>0</v>
      </c>
      <c r="AZ60" s="1">
        <f t="shared" si="50"/>
        <v>0</v>
      </c>
      <c r="BA60" s="1">
        <f t="shared" si="51"/>
        <v>0</v>
      </c>
      <c r="BB60" s="1">
        <f t="shared" si="52"/>
        <v>0</v>
      </c>
      <c r="BC60" s="1">
        <f t="shared" si="53"/>
        <v>0</v>
      </c>
      <c r="BD60" s="1">
        <f t="shared" si="54"/>
        <v>0</v>
      </c>
      <c r="BE60" s="1">
        <f t="shared" si="55"/>
        <v>0</v>
      </c>
      <c r="BF60" s="1">
        <f t="shared" si="56"/>
        <v>0</v>
      </c>
      <c r="BG60" s="1">
        <f t="shared" si="57"/>
        <v>0</v>
      </c>
      <c r="BH60" s="1">
        <f t="shared" si="58"/>
        <v>0</v>
      </c>
      <c r="BI60" s="1">
        <f t="shared" si="59"/>
        <v>0</v>
      </c>
      <c r="BJ60" s="1">
        <f t="shared" si="60"/>
        <v>0</v>
      </c>
      <c r="BK60" s="1">
        <f t="shared" si="61"/>
        <v>0</v>
      </c>
      <c r="BL60" s="1">
        <f t="shared" si="62"/>
        <v>0</v>
      </c>
      <c r="BM60" s="1">
        <f t="shared" si="63"/>
        <v>0</v>
      </c>
      <c r="BN60" s="1">
        <f t="shared" si="64"/>
        <v>0</v>
      </c>
      <c r="BO60" s="1">
        <f t="shared" si="65"/>
        <v>0</v>
      </c>
      <c r="BP60" s="1">
        <f t="shared" si="66"/>
        <v>0</v>
      </c>
      <c r="BQ60" s="1">
        <f t="shared" si="67"/>
        <v>0</v>
      </c>
    </row>
    <row r="61" spans="38:69" x14ac:dyDescent="0.2">
      <c r="AL61" s="1">
        <f t="shared" si="36"/>
        <v>0</v>
      </c>
      <c r="AM61" s="1">
        <f t="shared" si="37"/>
        <v>0</v>
      </c>
      <c r="AN61" s="1">
        <f t="shared" si="38"/>
        <v>0</v>
      </c>
      <c r="AO61" s="1">
        <f t="shared" si="39"/>
        <v>0</v>
      </c>
      <c r="AP61" s="1">
        <f t="shared" si="40"/>
        <v>0</v>
      </c>
      <c r="AQ61" s="1">
        <f t="shared" si="41"/>
        <v>0</v>
      </c>
      <c r="AR61" s="1">
        <f t="shared" si="42"/>
        <v>0</v>
      </c>
      <c r="AS61" s="1">
        <f t="shared" si="43"/>
        <v>0</v>
      </c>
      <c r="AT61" s="1">
        <f t="shared" si="44"/>
        <v>0</v>
      </c>
      <c r="AU61" s="1">
        <f t="shared" si="45"/>
        <v>0</v>
      </c>
      <c r="AV61" s="1">
        <f t="shared" si="46"/>
        <v>0</v>
      </c>
      <c r="AW61" s="1">
        <f t="shared" si="47"/>
        <v>0</v>
      </c>
      <c r="AX61" s="1">
        <f t="shared" si="48"/>
        <v>0</v>
      </c>
      <c r="AY61" s="1">
        <f t="shared" si="49"/>
        <v>0</v>
      </c>
      <c r="AZ61" s="1">
        <f t="shared" si="50"/>
        <v>0</v>
      </c>
      <c r="BA61" s="1">
        <f t="shared" si="51"/>
        <v>0</v>
      </c>
      <c r="BB61" s="1">
        <f t="shared" si="52"/>
        <v>0</v>
      </c>
      <c r="BC61" s="1">
        <f t="shared" si="53"/>
        <v>0</v>
      </c>
      <c r="BD61" s="1">
        <f t="shared" si="54"/>
        <v>0</v>
      </c>
      <c r="BE61" s="1">
        <f t="shared" si="55"/>
        <v>0</v>
      </c>
      <c r="BF61" s="1">
        <f t="shared" si="56"/>
        <v>0</v>
      </c>
      <c r="BG61" s="1">
        <f t="shared" si="57"/>
        <v>0</v>
      </c>
      <c r="BH61" s="1">
        <f t="shared" si="58"/>
        <v>0</v>
      </c>
      <c r="BI61" s="1">
        <f t="shared" si="59"/>
        <v>0</v>
      </c>
      <c r="BJ61" s="1">
        <f t="shared" si="60"/>
        <v>0</v>
      </c>
      <c r="BK61" s="1">
        <f t="shared" si="61"/>
        <v>0</v>
      </c>
      <c r="BL61" s="1">
        <f t="shared" si="62"/>
        <v>0</v>
      </c>
      <c r="BM61" s="1">
        <f t="shared" si="63"/>
        <v>0</v>
      </c>
      <c r="BN61" s="1">
        <f t="shared" si="64"/>
        <v>0</v>
      </c>
      <c r="BO61" s="1">
        <f t="shared" si="65"/>
        <v>0</v>
      </c>
      <c r="BP61" s="1">
        <f t="shared" si="66"/>
        <v>0</v>
      </c>
      <c r="BQ61" s="1">
        <f t="shared" si="67"/>
        <v>0</v>
      </c>
    </row>
    <row r="62" spans="38:69" x14ac:dyDescent="0.2">
      <c r="AL62" s="1">
        <f t="shared" si="36"/>
        <v>0</v>
      </c>
      <c r="AM62" s="1">
        <f t="shared" si="37"/>
        <v>0</v>
      </c>
      <c r="AN62" s="1">
        <f t="shared" si="38"/>
        <v>0</v>
      </c>
      <c r="AO62" s="1">
        <f t="shared" si="39"/>
        <v>0</v>
      </c>
      <c r="AP62" s="1">
        <f t="shared" si="40"/>
        <v>0</v>
      </c>
      <c r="AQ62" s="1">
        <f t="shared" si="41"/>
        <v>0</v>
      </c>
      <c r="AR62" s="1">
        <f t="shared" si="42"/>
        <v>0</v>
      </c>
      <c r="AS62" s="1">
        <f t="shared" si="43"/>
        <v>0</v>
      </c>
      <c r="AT62" s="1">
        <f t="shared" si="44"/>
        <v>0</v>
      </c>
      <c r="AU62" s="1">
        <f t="shared" si="45"/>
        <v>0</v>
      </c>
      <c r="AV62" s="1">
        <f t="shared" si="46"/>
        <v>0</v>
      </c>
      <c r="AW62" s="1">
        <f t="shared" si="47"/>
        <v>0</v>
      </c>
      <c r="AX62" s="1">
        <f t="shared" si="48"/>
        <v>0</v>
      </c>
      <c r="AY62" s="1">
        <f t="shared" si="49"/>
        <v>0</v>
      </c>
      <c r="AZ62" s="1">
        <f t="shared" si="50"/>
        <v>0</v>
      </c>
      <c r="BA62" s="1">
        <f t="shared" si="51"/>
        <v>0</v>
      </c>
      <c r="BB62" s="1">
        <f t="shared" si="52"/>
        <v>0</v>
      </c>
      <c r="BC62" s="1">
        <f t="shared" si="53"/>
        <v>0</v>
      </c>
      <c r="BD62" s="1">
        <f t="shared" si="54"/>
        <v>0</v>
      </c>
      <c r="BE62" s="1">
        <f t="shared" si="55"/>
        <v>0</v>
      </c>
      <c r="BF62" s="1">
        <f t="shared" si="56"/>
        <v>0</v>
      </c>
      <c r="BG62" s="1">
        <f t="shared" si="57"/>
        <v>0</v>
      </c>
      <c r="BH62" s="1">
        <f t="shared" si="58"/>
        <v>0</v>
      </c>
      <c r="BI62" s="1">
        <f t="shared" si="59"/>
        <v>0</v>
      </c>
      <c r="BJ62" s="1">
        <f t="shared" si="60"/>
        <v>0</v>
      </c>
      <c r="BK62" s="1">
        <f t="shared" si="61"/>
        <v>0</v>
      </c>
      <c r="BL62" s="1">
        <f t="shared" si="62"/>
        <v>0</v>
      </c>
      <c r="BM62" s="1">
        <f t="shared" si="63"/>
        <v>0</v>
      </c>
      <c r="BN62" s="1">
        <f t="shared" si="64"/>
        <v>0</v>
      </c>
      <c r="BO62" s="1">
        <f t="shared" si="65"/>
        <v>0</v>
      </c>
      <c r="BP62" s="1">
        <f t="shared" si="66"/>
        <v>0</v>
      </c>
      <c r="BQ62" s="1">
        <f t="shared" si="67"/>
        <v>0</v>
      </c>
    </row>
    <row r="63" spans="38:69" x14ac:dyDescent="0.2">
      <c r="AL63" s="1">
        <f t="shared" si="36"/>
        <v>0</v>
      </c>
      <c r="AM63" s="1">
        <f t="shared" si="37"/>
        <v>0</v>
      </c>
      <c r="AN63" s="1">
        <f t="shared" si="38"/>
        <v>0</v>
      </c>
      <c r="AO63" s="1">
        <f t="shared" si="39"/>
        <v>0</v>
      </c>
      <c r="AP63" s="1">
        <f t="shared" si="40"/>
        <v>0</v>
      </c>
      <c r="AQ63" s="1">
        <f t="shared" si="41"/>
        <v>0</v>
      </c>
      <c r="AR63" s="1">
        <f t="shared" si="42"/>
        <v>0</v>
      </c>
      <c r="AS63" s="1">
        <f t="shared" si="43"/>
        <v>0</v>
      </c>
      <c r="AT63" s="1">
        <f t="shared" si="44"/>
        <v>0</v>
      </c>
      <c r="AU63" s="1">
        <f t="shared" si="45"/>
        <v>0</v>
      </c>
      <c r="AV63" s="1">
        <f t="shared" si="46"/>
        <v>0</v>
      </c>
      <c r="AW63" s="1">
        <f t="shared" si="47"/>
        <v>0</v>
      </c>
      <c r="AX63" s="1">
        <f t="shared" si="48"/>
        <v>0</v>
      </c>
      <c r="AY63" s="1">
        <f t="shared" si="49"/>
        <v>0</v>
      </c>
      <c r="AZ63" s="1">
        <f t="shared" si="50"/>
        <v>0</v>
      </c>
      <c r="BA63" s="1">
        <f t="shared" si="51"/>
        <v>0</v>
      </c>
      <c r="BB63" s="1">
        <f t="shared" si="52"/>
        <v>0</v>
      </c>
      <c r="BC63" s="1">
        <f t="shared" si="53"/>
        <v>0</v>
      </c>
      <c r="BD63" s="1">
        <f t="shared" si="54"/>
        <v>0</v>
      </c>
      <c r="BE63" s="1">
        <f t="shared" si="55"/>
        <v>0</v>
      </c>
      <c r="BF63" s="1">
        <f t="shared" si="56"/>
        <v>0</v>
      </c>
      <c r="BG63" s="1">
        <f t="shared" si="57"/>
        <v>0</v>
      </c>
      <c r="BH63" s="1">
        <f t="shared" si="58"/>
        <v>0</v>
      </c>
      <c r="BI63" s="1">
        <f t="shared" si="59"/>
        <v>0</v>
      </c>
      <c r="BJ63" s="1">
        <f t="shared" si="60"/>
        <v>0</v>
      </c>
      <c r="BK63" s="1">
        <f t="shared" si="61"/>
        <v>0</v>
      </c>
      <c r="BL63" s="1">
        <f t="shared" si="62"/>
        <v>0</v>
      </c>
      <c r="BM63" s="1">
        <f t="shared" si="63"/>
        <v>0</v>
      </c>
      <c r="BN63" s="1">
        <f t="shared" si="64"/>
        <v>0</v>
      </c>
      <c r="BO63" s="1">
        <f t="shared" si="65"/>
        <v>0</v>
      </c>
      <c r="BP63" s="1">
        <f t="shared" si="66"/>
        <v>0</v>
      </c>
      <c r="BQ63" s="1">
        <f t="shared" si="67"/>
        <v>0</v>
      </c>
    </row>
    <row r="64" spans="38:69" x14ac:dyDescent="0.2">
      <c r="AL64" s="1">
        <f t="shared" si="36"/>
        <v>0</v>
      </c>
      <c r="AM64" s="1">
        <f t="shared" si="37"/>
        <v>0</v>
      </c>
      <c r="AN64" s="1">
        <f t="shared" si="38"/>
        <v>0</v>
      </c>
      <c r="AO64" s="1">
        <f t="shared" si="39"/>
        <v>0</v>
      </c>
      <c r="AP64" s="1">
        <f t="shared" si="40"/>
        <v>0</v>
      </c>
      <c r="AQ64" s="1">
        <f t="shared" si="41"/>
        <v>0</v>
      </c>
      <c r="AR64" s="1">
        <f t="shared" si="42"/>
        <v>0</v>
      </c>
      <c r="AS64" s="1">
        <f t="shared" si="43"/>
        <v>0</v>
      </c>
      <c r="AT64" s="1">
        <f t="shared" si="44"/>
        <v>0</v>
      </c>
      <c r="AU64" s="1">
        <f t="shared" si="45"/>
        <v>0</v>
      </c>
      <c r="AV64" s="1">
        <f t="shared" si="46"/>
        <v>0</v>
      </c>
      <c r="AW64" s="1">
        <f t="shared" si="47"/>
        <v>0</v>
      </c>
      <c r="AX64" s="1">
        <f t="shared" si="48"/>
        <v>0</v>
      </c>
      <c r="AY64" s="1">
        <f t="shared" si="49"/>
        <v>0</v>
      </c>
      <c r="AZ64" s="1">
        <f t="shared" si="50"/>
        <v>0</v>
      </c>
      <c r="BA64" s="1">
        <f t="shared" si="51"/>
        <v>0</v>
      </c>
      <c r="BB64" s="1">
        <f t="shared" si="52"/>
        <v>0</v>
      </c>
      <c r="BC64" s="1">
        <f t="shared" si="53"/>
        <v>0</v>
      </c>
      <c r="BD64" s="1">
        <f t="shared" si="54"/>
        <v>0</v>
      </c>
      <c r="BE64" s="1">
        <f t="shared" si="55"/>
        <v>0</v>
      </c>
      <c r="BF64" s="1">
        <f t="shared" si="56"/>
        <v>0</v>
      </c>
      <c r="BG64" s="1">
        <f t="shared" si="57"/>
        <v>0</v>
      </c>
      <c r="BH64" s="1">
        <f t="shared" si="58"/>
        <v>0</v>
      </c>
      <c r="BI64" s="1">
        <f t="shared" si="59"/>
        <v>0</v>
      </c>
      <c r="BJ64" s="1">
        <f t="shared" si="60"/>
        <v>0</v>
      </c>
      <c r="BK64" s="1">
        <f t="shared" si="61"/>
        <v>0</v>
      </c>
      <c r="BL64" s="1">
        <f t="shared" si="62"/>
        <v>0</v>
      </c>
      <c r="BM64" s="1">
        <f t="shared" si="63"/>
        <v>0</v>
      </c>
      <c r="BN64" s="1">
        <f t="shared" si="64"/>
        <v>0</v>
      </c>
      <c r="BO64" s="1">
        <f t="shared" si="65"/>
        <v>0</v>
      </c>
      <c r="BP64" s="1">
        <f t="shared" si="66"/>
        <v>0</v>
      </c>
      <c r="BQ64" s="1">
        <f t="shared" si="67"/>
        <v>0</v>
      </c>
    </row>
    <row r="65" spans="38:69" x14ac:dyDescent="0.2">
      <c r="AL65" s="1">
        <f t="shared" si="36"/>
        <v>0</v>
      </c>
      <c r="AM65" s="1">
        <f t="shared" si="37"/>
        <v>0</v>
      </c>
      <c r="AN65" s="1">
        <f t="shared" si="38"/>
        <v>0</v>
      </c>
      <c r="AO65" s="1">
        <f t="shared" si="39"/>
        <v>0</v>
      </c>
      <c r="AP65" s="1">
        <f t="shared" si="40"/>
        <v>0</v>
      </c>
      <c r="AQ65" s="1">
        <f t="shared" si="41"/>
        <v>0</v>
      </c>
      <c r="AR65" s="1">
        <f t="shared" si="42"/>
        <v>0</v>
      </c>
      <c r="AS65" s="1">
        <f t="shared" si="43"/>
        <v>0</v>
      </c>
      <c r="AT65" s="1">
        <f t="shared" si="44"/>
        <v>0</v>
      </c>
      <c r="AU65" s="1">
        <f t="shared" si="45"/>
        <v>0</v>
      </c>
      <c r="AV65" s="1">
        <f t="shared" si="46"/>
        <v>0</v>
      </c>
      <c r="AW65" s="1">
        <f t="shared" si="47"/>
        <v>0</v>
      </c>
      <c r="AX65" s="1">
        <f t="shared" si="48"/>
        <v>0</v>
      </c>
      <c r="AY65" s="1">
        <f t="shared" si="49"/>
        <v>0</v>
      </c>
      <c r="AZ65" s="1">
        <f t="shared" si="50"/>
        <v>0</v>
      </c>
      <c r="BA65" s="1">
        <f t="shared" si="51"/>
        <v>0</v>
      </c>
      <c r="BB65" s="1">
        <f t="shared" si="52"/>
        <v>0</v>
      </c>
      <c r="BC65" s="1">
        <f t="shared" si="53"/>
        <v>0</v>
      </c>
      <c r="BD65" s="1">
        <f t="shared" si="54"/>
        <v>0</v>
      </c>
      <c r="BE65" s="1">
        <f t="shared" si="55"/>
        <v>0</v>
      </c>
      <c r="BF65" s="1">
        <f t="shared" si="56"/>
        <v>0</v>
      </c>
      <c r="BG65" s="1">
        <f t="shared" si="57"/>
        <v>0</v>
      </c>
      <c r="BH65" s="1">
        <f t="shared" si="58"/>
        <v>0</v>
      </c>
      <c r="BI65" s="1">
        <f t="shared" si="59"/>
        <v>0</v>
      </c>
      <c r="BJ65" s="1">
        <f t="shared" si="60"/>
        <v>0</v>
      </c>
      <c r="BK65" s="1">
        <f t="shared" si="61"/>
        <v>0</v>
      </c>
      <c r="BL65" s="1">
        <f t="shared" si="62"/>
        <v>0</v>
      </c>
      <c r="BM65" s="1">
        <f t="shared" si="63"/>
        <v>0</v>
      </c>
      <c r="BN65" s="1">
        <f t="shared" si="64"/>
        <v>0</v>
      </c>
      <c r="BO65" s="1">
        <f t="shared" si="65"/>
        <v>0</v>
      </c>
      <c r="BP65" s="1">
        <f t="shared" si="66"/>
        <v>0</v>
      </c>
      <c r="BQ65" s="1">
        <f t="shared" si="67"/>
        <v>0</v>
      </c>
    </row>
    <row r="66" spans="38:69" x14ac:dyDescent="0.2">
      <c r="AL66" s="1">
        <f t="shared" si="36"/>
        <v>0</v>
      </c>
      <c r="AM66" s="1">
        <f t="shared" si="37"/>
        <v>0</v>
      </c>
      <c r="AN66" s="1">
        <f t="shared" si="38"/>
        <v>0</v>
      </c>
      <c r="AO66" s="1">
        <f t="shared" si="39"/>
        <v>0</v>
      </c>
      <c r="AP66" s="1">
        <f t="shared" si="40"/>
        <v>0</v>
      </c>
      <c r="AQ66" s="1">
        <f t="shared" si="41"/>
        <v>0</v>
      </c>
      <c r="AR66" s="1">
        <f t="shared" si="42"/>
        <v>0</v>
      </c>
      <c r="AS66" s="1">
        <f t="shared" si="43"/>
        <v>0</v>
      </c>
      <c r="AT66" s="1">
        <f t="shared" si="44"/>
        <v>0</v>
      </c>
      <c r="AU66" s="1">
        <f t="shared" si="45"/>
        <v>0</v>
      </c>
      <c r="AV66" s="1">
        <f t="shared" si="46"/>
        <v>0</v>
      </c>
      <c r="AW66" s="1">
        <f t="shared" si="47"/>
        <v>0</v>
      </c>
      <c r="AX66" s="1">
        <f t="shared" si="48"/>
        <v>0</v>
      </c>
      <c r="AY66" s="1">
        <f t="shared" si="49"/>
        <v>0</v>
      </c>
      <c r="AZ66" s="1">
        <f t="shared" si="50"/>
        <v>0</v>
      </c>
      <c r="BA66" s="1">
        <f t="shared" si="51"/>
        <v>0</v>
      </c>
      <c r="BB66" s="1">
        <f t="shared" si="52"/>
        <v>0</v>
      </c>
      <c r="BC66" s="1">
        <f t="shared" si="53"/>
        <v>0</v>
      </c>
      <c r="BD66" s="1">
        <f t="shared" si="54"/>
        <v>0</v>
      </c>
      <c r="BE66" s="1">
        <f t="shared" si="55"/>
        <v>0</v>
      </c>
      <c r="BF66" s="1">
        <f t="shared" si="56"/>
        <v>0</v>
      </c>
      <c r="BG66" s="1">
        <f t="shared" si="57"/>
        <v>0</v>
      </c>
      <c r="BH66" s="1">
        <f t="shared" si="58"/>
        <v>0</v>
      </c>
      <c r="BI66" s="1">
        <f t="shared" si="59"/>
        <v>0</v>
      </c>
      <c r="BJ66" s="1">
        <f t="shared" si="60"/>
        <v>0</v>
      </c>
      <c r="BK66" s="1">
        <f t="shared" si="61"/>
        <v>0</v>
      </c>
      <c r="BL66" s="1">
        <f t="shared" si="62"/>
        <v>0</v>
      </c>
      <c r="BM66" s="1">
        <f t="shared" si="63"/>
        <v>0</v>
      </c>
      <c r="BN66" s="1">
        <f t="shared" si="64"/>
        <v>0</v>
      </c>
      <c r="BO66" s="1">
        <f t="shared" si="65"/>
        <v>0</v>
      </c>
      <c r="BP66" s="1">
        <f t="shared" si="66"/>
        <v>0</v>
      </c>
      <c r="BQ66" s="1">
        <f t="shared" si="67"/>
        <v>0</v>
      </c>
    </row>
    <row r="67" spans="38:69" x14ac:dyDescent="0.2">
      <c r="AL67" s="1">
        <f t="shared" si="36"/>
        <v>0</v>
      </c>
      <c r="AM67" s="1">
        <f t="shared" si="37"/>
        <v>0</v>
      </c>
      <c r="AN67" s="1">
        <f t="shared" si="38"/>
        <v>0</v>
      </c>
      <c r="AO67" s="1">
        <f t="shared" si="39"/>
        <v>0</v>
      </c>
      <c r="AP67" s="1">
        <f t="shared" si="40"/>
        <v>0</v>
      </c>
      <c r="AQ67" s="1">
        <f t="shared" si="41"/>
        <v>0</v>
      </c>
      <c r="AR67" s="1">
        <f t="shared" si="42"/>
        <v>0</v>
      </c>
      <c r="AS67" s="1">
        <f t="shared" si="43"/>
        <v>0</v>
      </c>
      <c r="AT67" s="1">
        <f t="shared" si="44"/>
        <v>0</v>
      </c>
      <c r="AU67" s="1">
        <f t="shared" si="45"/>
        <v>0</v>
      </c>
      <c r="AV67" s="1">
        <f t="shared" si="46"/>
        <v>0</v>
      </c>
      <c r="AW67" s="1">
        <f t="shared" si="47"/>
        <v>0</v>
      </c>
      <c r="AX67" s="1">
        <f t="shared" si="48"/>
        <v>0</v>
      </c>
      <c r="AY67" s="1">
        <f t="shared" si="49"/>
        <v>0</v>
      </c>
      <c r="AZ67" s="1">
        <f t="shared" si="50"/>
        <v>0</v>
      </c>
      <c r="BA67" s="1">
        <f t="shared" si="51"/>
        <v>0</v>
      </c>
      <c r="BB67" s="1">
        <f t="shared" si="52"/>
        <v>0</v>
      </c>
      <c r="BC67" s="1">
        <f t="shared" si="53"/>
        <v>0</v>
      </c>
      <c r="BD67" s="1">
        <f t="shared" si="54"/>
        <v>0</v>
      </c>
      <c r="BE67" s="1">
        <f t="shared" si="55"/>
        <v>0</v>
      </c>
      <c r="BF67" s="1">
        <f t="shared" si="56"/>
        <v>0</v>
      </c>
      <c r="BG67" s="1">
        <f t="shared" si="57"/>
        <v>0</v>
      </c>
      <c r="BH67" s="1">
        <f t="shared" si="58"/>
        <v>0</v>
      </c>
      <c r="BI67" s="1">
        <f t="shared" si="59"/>
        <v>0</v>
      </c>
      <c r="BJ67" s="1">
        <f t="shared" si="60"/>
        <v>0</v>
      </c>
      <c r="BK67" s="1">
        <f t="shared" si="61"/>
        <v>0</v>
      </c>
      <c r="BL67" s="1">
        <f t="shared" si="62"/>
        <v>0</v>
      </c>
      <c r="BM67" s="1">
        <f t="shared" si="63"/>
        <v>0</v>
      </c>
      <c r="BN67" s="1">
        <f t="shared" si="64"/>
        <v>0</v>
      </c>
      <c r="BO67" s="1">
        <f t="shared" si="65"/>
        <v>0</v>
      </c>
      <c r="BP67" s="1">
        <f t="shared" si="66"/>
        <v>0</v>
      </c>
      <c r="BQ67" s="1">
        <f t="shared" si="67"/>
        <v>0</v>
      </c>
    </row>
    <row r="68" spans="38:69" x14ac:dyDescent="0.2">
      <c r="AL68" s="1">
        <f t="shared" ref="AL68:AL99" si="68">IF(B68&lt;&gt;"",B$3,0)</f>
        <v>0</v>
      </c>
      <c r="AM68" s="1">
        <f t="shared" ref="AM68:AM99" si="69">IF(C68&lt;&gt;"",C$3,0)</f>
        <v>0</v>
      </c>
      <c r="AN68" s="1">
        <f t="shared" ref="AN68:AN99" si="70">IF(D68&lt;&gt;"",D$3,0)</f>
        <v>0</v>
      </c>
      <c r="AO68" s="1">
        <f t="shared" ref="AO68:AO99" si="71">IF(E68&lt;&gt;"",E$3,0)</f>
        <v>0</v>
      </c>
      <c r="AP68" s="1">
        <f t="shared" ref="AP68:AP99" si="72">IF(F68&lt;&gt;"",F$3,0)</f>
        <v>0</v>
      </c>
      <c r="AQ68" s="1">
        <f t="shared" ref="AQ68:AQ99" si="73">IF(G68&lt;&gt;"",G$3,0)</f>
        <v>0</v>
      </c>
      <c r="AR68" s="1">
        <f t="shared" ref="AR68:AR99" si="74">IF(H68&lt;&gt;"",H$3,0)</f>
        <v>0</v>
      </c>
      <c r="AS68" s="1">
        <f t="shared" ref="AS68:AS99" si="75">IF(I68&lt;&gt;"",I$3,0)</f>
        <v>0</v>
      </c>
      <c r="AT68" s="1">
        <f t="shared" ref="AT68:AT99" si="76">IF(J68&lt;&gt;"",J$3,0)</f>
        <v>0</v>
      </c>
      <c r="AU68" s="1">
        <f t="shared" ref="AU68:AU99" si="77">IF(K68&lt;&gt;"",K$3,0)</f>
        <v>0</v>
      </c>
      <c r="AV68" s="1">
        <f t="shared" ref="AV68:AV99" si="78">IF(L68&lt;&gt;"",L$3,0)</f>
        <v>0</v>
      </c>
      <c r="AW68" s="1">
        <f t="shared" ref="AW68:AW99" si="79">IF(M68&lt;&gt;"",M$3,0)</f>
        <v>0</v>
      </c>
      <c r="AX68" s="1">
        <f t="shared" ref="AX68:AX99" si="80">IF(N68&lt;&gt;"",N$3,0)</f>
        <v>0</v>
      </c>
      <c r="AY68" s="1">
        <f t="shared" ref="AY68:AY99" si="81">IF(O68&lt;&gt;"",O$3,0)</f>
        <v>0</v>
      </c>
      <c r="AZ68" s="1">
        <f t="shared" ref="AZ68:AZ99" si="82">IF(P68&lt;&gt;"",P$3,0)</f>
        <v>0</v>
      </c>
      <c r="BA68" s="1">
        <f t="shared" ref="BA68:BA99" si="83">IF(Q68&lt;&gt;"",Q$3,0)</f>
        <v>0</v>
      </c>
      <c r="BB68" s="1">
        <f t="shared" ref="BB68:BB99" si="84">IF(R68&lt;&gt;"",R$3,0)</f>
        <v>0</v>
      </c>
      <c r="BC68" s="1">
        <f t="shared" ref="BC68:BC99" si="85">IF(S68&lt;&gt;"",S$3,0)</f>
        <v>0</v>
      </c>
      <c r="BD68" s="1">
        <f t="shared" ref="BD68:BD99" si="86">IF(T68&lt;&gt;"",T$3,0)</f>
        <v>0</v>
      </c>
      <c r="BE68" s="1">
        <f t="shared" ref="BE68:BE99" si="87">IF(U68&lt;&gt;"",U$3,0)</f>
        <v>0</v>
      </c>
      <c r="BF68" s="1">
        <f t="shared" ref="BF68:BF99" si="88">IF(V68&lt;&gt;"",V$3,0)</f>
        <v>0</v>
      </c>
      <c r="BG68" s="1">
        <f t="shared" ref="BG68:BG99" si="89">IF(W68&lt;&gt;"",W$3,0)</f>
        <v>0</v>
      </c>
      <c r="BH68" s="1">
        <f t="shared" ref="BH68:BH99" si="90">IF(X68&lt;&gt;"",X$3,0)</f>
        <v>0</v>
      </c>
      <c r="BI68" s="1">
        <f t="shared" ref="BI68:BI99" si="91">IF(Y68&lt;&gt;"",Y$3,0)</f>
        <v>0</v>
      </c>
      <c r="BJ68" s="1">
        <f t="shared" ref="BJ68:BJ99" si="92">IF(Z68&lt;&gt;"",Z$3,0)</f>
        <v>0</v>
      </c>
      <c r="BK68" s="1">
        <f t="shared" ref="BK68:BK99" si="93">IF(AA68&lt;&gt;"",AA$3,0)</f>
        <v>0</v>
      </c>
      <c r="BL68" s="1">
        <f t="shared" ref="BL68:BL99" si="94">IF(AB68&lt;&gt;"",AB$3,0)</f>
        <v>0</v>
      </c>
      <c r="BM68" s="1">
        <f t="shared" ref="BM68:BM99" si="95">IF(AC68&lt;&gt;"",AC$3,0)</f>
        <v>0</v>
      </c>
      <c r="BN68" s="1">
        <f t="shared" ref="BN68:BN99" si="96">IF(AD68&lt;&gt;"",AD$3,0)</f>
        <v>0</v>
      </c>
      <c r="BO68" s="1">
        <f t="shared" ref="BO68:BO99" si="97">IF(AE68&lt;&gt;"",AE$3,0)</f>
        <v>0</v>
      </c>
      <c r="BP68" s="1">
        <f t="shared" ref="BP68:BP99" si="98">IF(AF68&lt;&gt;"",AF$3,0)</f>
        <v>0</v>
      </c>
      <c r="BQ68" s="1">
        <f t="shared" ref="BQ68:BQ99" si="99">IF(AG68&lt;&gt;"",AG$3,0)</f>
        <v>0</v>
      </c>
    </row>
    <row r="69" spans="38:69" x14ac:dyDescent="0.2">
      <c r="AL69" s="1">
        <f t="shared" si="68"/>
        <v>0</v>
      </c>
      <c r="AM69" s="1">
        <f t="shared" si="69"/>
        <v>0</v>
      </c>
      <c r="AN69" s="1">
        <f t="shared" si="70"/>
        <v>0</v>
      </c>
      <c r="AO69" s="1">
        <f t="shared" si="71"/>
        <v>0</v>
      </c>
      <c r="AP69" s="1">
        <f t="shared" si="72"/>
        <v>0</v>
      </c>
      <c r="AQ69" s="1">
        <f t="shared" si="73"/>
        <v>0</v>
      </c>
      <c r="AR69" s="1">
        <f t="shared" si="74"/>
        <v>0</v>
      </c>
      <c r="AS69" s="1">
        <f t="shared" si="75"/>
        <v>0</v>
      </c>
      <c r="AT69" s="1">
        <f t="shared" si="76"/>
        <v>0</v>
      </c>
      <c r="AU69" s="1">
        <f t="shared" si="77"/>
        <v>0</v>
      </c>
      <c r="AV69" s="1">
        <f t="shared" si="78"/>
        <v>0</v>
      </c>
      <c r="AW69" s="1">
        <f t="shared" si="79"/>
        <v>0</v>
      </c>
      <c r="AX69" s="1">
        <f t="shared" si="80"/>
        <v>0</v>
      </c>
      <c r="AY69" s="1">
        <f t="shared" si="81"/>
        <v>0</v>
      </c>
      <c r="AZ69" s="1">
        <f t="shared" si="82"/>
        <v>0</v>
      </c>
      <c r="BA69" s="1">
        <f t="shared" si="83"/>
        <v>0</v>
      </c>
      <c r="BB69" s="1">
        <f t="shared" si="84"/>
        <v>0</v>
      </c>
      <c r="BC69" s="1">
        <f t="shared" si="85"/>
        <v>0</v>
      </c>
      <c r="BD69" s="1">
        <f t="shared" si="86"/>
        <v>0</v>
      </c>
      <c r="BE69" s="1">
        <f t="shared" si="87"/>
        <v>0</v>
      </c>
      <c r="BF69" s="1">
        <f t="shared" si="88"/>
        <v>0</v>
      </c>
      <c r="BG69" s="1">
        <f t="shared" si="89"/>
        <v>0</v>
      </c>
      <c r="BH69" s="1">
        <f t="shared" si="90"/>
        <v>0</v>
      </c>
      <c r="BI69" s="1">
        <f t="shared" si="91"/>
        <v>0</v>
      </c>
      <c r="BJ69" s="1">
        <f t="shared" si="92"/>
        <v>0</v>
      </c>
      <c r="BK69" s="1">
        <f t="shared" si="93"/>
        <v>0</v>
      </c>
      <c r="BL69" s="1">
        <f t="shared" si="94"/>
        <v>0</v>
      </c>
      <c r="BM69" s="1">
        <f t="shared" si="95"/>
        <v>0</v>
      </c>
      <c r="BN69" s="1">
        <f t="shared" si="96"/>
        <v>0</v>
      </c>
      <c r="BO69" s="1">
        <f t="shared" si="97"/>
        <v>0</v>
      </c>
      <c r="BP69" s="1">
        <f t="shared" si="98"/>
        <v>0</v>
      </c>
      <c r="BQ69" s="1">
        <f t="shared" si="99"/>
        <v>0</v>
      </c>
    </row>
    <row r="70" spans="38:69" x14ac:dyDescent="0.2">
      <c r="AL70" s="1">
        <f t="shared" si="68"/>
        <v>0</v>
      </c>
      <c r="AM70" s="1">
        <f t="shared" si="69"/>
        <v>0</v>
      </c>
      <c r="AN70" s="1">
        <f t="shared" si="70"/>
        <v>0</v>
      </c>
      <c r="AO70" s="1">
        <f t="shared" si="71"/>
        <v>0</v>
      </c>
      <c r="AP70" s="1">
        <f t="shared" si="72"/>
        <v>0</v>
      </c>
      <c r="AQ70" s="1">
        <f t="shared" si="73"/>
        <v>0</v>
      </c>
      <c r="AR70" s="1">
        <f t="shared" si="74"/>
        <v>0</v>
      </c>
      <c r="AS70" s="1">
        <f t="shared" si="75"/>
        <v>0</v>
      </c>
      <c r="AT70" s="1">
        <f t="shared" si="76"/>
        <v>0</v>
      </c>
      <c r="AU70" s="1">
        <f t="shared" si="77"/>
        <v>0</v>
      </c>
      <c r="AV70" s="1">
        <f t="shared" si="78"/>
        <v>0</v>
      </c>
      <c r="AW70" s="1">
        <f t="shared" si="79"/>
        <v>0</v>
      </c>
      <c r="AX70" s="1">
        <f t="shared" si="80"/>
        <v>0</v>
      </c>
      <c r="AY70" s="1">
        <f t="shared" si="81"/>
        <v>0</v>
      </c>
      <c r="AZ70" s="1">
        <f t="shared" si="82"/>
        <v>0</v>
      </c>
      <c r="BA70" s="1">
        <f t="shared" si="83"/>
        <v>0</v>
      </c>
      <c r="BB70" s="1">
        <f t="shared" si="84"/>
        <v>0</v>
      </c>
      <c r="BC70" s="1">
        <f t="shared" si="85"/>
        <v>0</v>
      </c>
      <c r="BD70" s="1">
        <f t="shared" si="86"/>
        <v>0</v>
      </c>
      <c r="BE70" s="1">
        <f t="shared" si="87"/>
        <v>0</v>
      </c>
      <c r="BF70" s="1">
        <f t="shared" si="88"/>
        <v>0</v>
      </c>
      <c r="BG70" s="1">
        <f t="shared" si="89"/>
        <v>0</v>
      </c>
      <c r="BH70" s="1">
        <f t="shared" si="90"/>
        <v>0</v>
      </c>
      <c r="BI70" s="1">
        <f t="shared" si="91"/>
        <v>0</v>
      </c>
      <c r="BJ70" s="1">
        <f t="shared" si="92"/>
        <v>0</v>
      </c>
      <c r="BK70" s="1">
        <f t="shared" si="93"/>
        <v>0</v>
      </c>
      <c r="BL70" s="1">
        <f t="shared" si="94"/>
        <v>0</v>
      </c>
      <c r="BM70" s="1">
        <f t="shared" si="95"/>
        <v>0</v>
      </c>
      <c r="BN70" s="1">
        <f t="shared" si="96"/>
        <v>0</v>
      </c>
      <c r="BO70" s="1">
        <f t="shared" si="97"/>
        <v>0</v>
      </c>
      <c r="BP70" s="1">
        <f t="shared" si="98"/>
        <v>0</v>
      </c>
      <c r="BQ70" s="1">
        <f t="shared" si="99"/>
        <v>0</v>
      </c>
    </row>
    <row r="71" spans="38:69" x14ac:dyDescent="0.2">
      <c r="AL71" s="1">
        <f t="shared" si="68"/>
        <v>0</v>
      </c>
      <c r="AM71" s="1">
        <f t="shared" si="69"/>
        <v>0</v>
      </c>
      <c r="AN71" s="1">
        <f t="shared" si="70"/>
        <v>0</v>
      </c>
      <c r="AO71" s="1">
        <f t="shared" si="71"/>
        <v>0</v>
      </c>
      <c r="AP71" s="1">
        <f t="shared" si="72"/>
        <v>0</v>
      </c>
      <c r="AQ71" s="1">
        <f t="shared" si="73"/>
        <v>0</v>
      </c>
      <c r="AR71" s="1">
        <f t="shared" si="74"/>
        <v>0</v>
      </c>
      <c r="AS71" s="1">
        <f t="shared" si="75"/>
        <v>0</v>
      </c>
      <c r="AT71" s="1">
        <f t="shared" si="76"/>
        <v>0</v>
      </c>
      <c r="AU71" s="1">
        <f t="shared" si="77"/>
        <v>0</v>
      </c>
      <c r="AV71" s="1">
        <f t="shared" si="78"/>
        <v>0</v>
      </c>
      <c r="AW71" s="1">
        <f t="shared" si="79"/>
        <v>0</v>
      </c>
      <c r="AX71" s="1">
        <f t="shared" si="80"/>
        <v>0</v>
      </c>
      <c r="AY71" s="1">
        <f t="shared" si="81"/>
        <v>0</v>
      </c>
      <c r="AZ71" s="1">
        <f t="shared" si="82"/>
        <v>0</v>
      </c>
      <c r="BA71" s="1">
        <f t="shared" si="83"/>
        <v>0</v>
      </c>
      <c r="BB71" s="1">
        <f t="shared" si="84"/>
        <v>0</v>
      </c>
      <c r="BC71" s="1">
        <f t="shared" si="85"/>
        <v>0</v>
      </c>
      <c r="BD71" s="1">
        <f t="shared" si="86"/>
        <v>0</v>
      </c>
      <c r="BE71" s="1">
        <f t="shared" si="87"/>
        <v>0</v>
      </c>
      <c r="BF71" s="1">
        <f t="shared" si="88"/>
        <v>0</v>
      </c>
      <c r="BG71" s="1">
        <f t="shared" si="89"/>
        <v>0</v>
      </c>
      <c r="BH71" s="1">
        <f t="shared" si="90"/>
        <v>0</v>
      </c>
      <c r="BI71" s="1">
        <f t="shared" si="91"/>
        <v>0</v>
      </c>
      <c r="BJ71" s="1">
        <f t="shared" si="92"/>
        <v>0</v>
      </c>
      <c r="BK71" s="1">
        <f t="shared" si="93"/>
        <v>0</v>
      </c>
      <c r="BL71" s="1">
        <f t="shared" si="94"/>
        <v>0</v>
      </c>
      <c r="BM71" s="1">
        <f t="shared" si="95"/>
        <v>0</v>
      </c>
      <c r="BN71" s="1">
        <f t="shared" si="96"/>
        <v>0</v>
      </c>
      <c r="BO71" s="1">
        <f t="shared" si="97"/>
        <v>0</v>
      </c>
      <c r="BP71" s="1">
        <f t="shared" si="98"/>
        <v>0</v>
      </c>
      <c r="BQ71" s="1">
        <f t="shared" si="99"/>
        <v>0</v>
      </c>
    </row>
    <row r="72" spans="38:69" x14ac:dyDescent="0.2">
      <c r="AL72" s="1">
        <f t="shared" si="68"/>
        <v>0</v>
      </c>
      <c r="AM72" s="1">
        <f t="shared" si="69"/>
        <v>0</v>
      </c>
      <c r="AN72" s="1">
        <f t="shared" si="70"/>
        <v>0</v>
      </c>
      <c r="AO72" s="1">
        <f t="shared" si="71"/>
        <v>0</v>
      </c>
      <c r="AP72" s="1">
        <f t="shared" si="72"/>
        <v>0</v>
      </c>
      <c r="AQ72" s="1">
        <f t="shared" si="73"/>
        <v>0</v>
      </c>
      <c r="AR72" s="1">
        <f t="shared" si="74"/>
        <v>0</v>
      </c>
      <c r="AS72" s="1">
        <f t="shared" si="75"/>
        <v>0</v>
      </c>
      <c r="AT72" s="1">
        <f t="shared" si="76"/>
        <v>0</v>
      </c>
      <c r="AU72" s="1">
        <f t="shared" si="77"/>
        <v>0</v>
      </c>
      <c r="AV72" s="1">
        <f t="shared" si="78"/>
        <v>0</v>
      </c>
      <c r="AW72" s="1">
        <f t="shared" si="79"/>
        <v>0</v>
      </c>
      <c r="AX72" s="1">
        <f t="shared" si="80"/>
        <v>0</v>
      </c>
      <c r="AY72" s="1">
        <f t="shared" si="81"/>
        <v>0</v>
      </c>
      <c r="AZ72" s="1">
        <f t="shared" si="82"/>
        <v>0</v>
      </c>
      <c r="BA72" s="1">
        <f t="shared" si="83"/>
        <v>0</v>
      </c>
      <c r="BB72" s="1">
        <f t="shared" si="84"/>
        <v>0</v>
      </c>
      <c r="BC72" s="1">
        <f t="shared" si="85"/>
        <v>0</v>
      </c>
      <c r="BD72" s="1">
        <f t="shared" si="86"/>
        <v>0</v>
      </c>
      <c r="BE72" s="1">
        <f t="shared" si="87"/>
        <v>0</v>
      </c>
      <c r="BF72" s="1">
        <f t="shared" si="88"/>
        <v>0</v>
      </c>
      <c r="BG72" s="1">
        <f t="shared" si="89"/>
        <v>0</v>
      </c>
      <c r="BH72" s="1">
        <f t="shared" si="90"/>
        <v>0</v>
      </c>
      <c r="BI72" s="1">
        <f t="shared" si="91"/>
        <v>0</v>
      </c>
      <c r="BJ72" s="1">
        <f t="shared" si="92"/>
        <v>0</v>
      </c>
      <c r="BK72" s="1">
        <f t="shared" si="93"/>
        <v>0</v>
      </c>
      <c r="BL72" s="1">
        <f t="shared" si="94"/>
        <v>0</v>
      </c>
      <c r="BM72" s="1">
        <f t="shared" si="95"/>
        <v>0</v>
      </c>
      <c r="BN72" s="1">
        <f t="shared" si="96"/>
        <v>0</v>
      </c>
      <c r="BO72" s="1">
        <f t="shared" si="97"/>
        <v>0</v>
      </c>
      <c r="BP72" s="1">
        <f t="shared" si="98"/>
        <v>0</v>
      </c>
      <c r="BQ72" s="1">
        <f t="shared" si="99"/>
        <v>0</v>
      </c>
    </row>
    <row r="73" spans="38:69" x14ac:dyDescent="0.2">
      <c r="AL73" s="1">
        <f t="shared" si="68"/>
        <v>0</v>
      </c>
      <c r="AM73" s="1">
        <f t="shared" si="69"/>
        <v>0</v>
      </c>
      <c r="AN73" s="1">
        <f t="shared" si="70"/>
        <v>0</v>
      </c>
      <c r="AO73" s="1">
        <f t="shared" si="71"/>
        <v>0</v>
      </c>
      <c r="AP73" s="1">
        <f t="shared" si="72"/>
        <v>0</v>
      </c>
      <c r="AQ73" s="1">
        <f t="shared" si="73"/>
        <v>0</v>
      </c>
      <c r="AR73" s="1">
        <f t="shared" si="74"/>
        <v>0</v>
      </c>
      <c r="AS73" s="1">
        <f t="shared" si="75"/>
        <v>0</v>
      </c>
      <c r="AT73" s="1">
        <f t="shared" si="76"/>
        <v>0</v>
      </c>
      <c r="AU73" s="1">
        <f t="shared" si="77"/>
        <v>0</v>
      </c>
      <c r="AV73" s="1">
        <f t="shared" si="78"/>
        <v>0</v>
      </c>
      <c r="AW73" s="1">
        <f t="shared" si="79"/>
        <v>0</v>
      </c>
      <c r="AX73" s="1">
        <f t="shared" si="80"/>
        <v>0</v>
      </c>
      <c r="AY73" s="1">
        <f t="shared" si="81"/>
        <v>0</v>
      </c>
      <c r="AZ73" s="1">
        <f t="shared" si="82"/>
        <v>0</v>
      </c>
      <c r="BA73" s="1">
        <f t="shared" si="83"/>
        <v>0</v>
      </c>
      <c r="BB73" s="1">
        <f t="shared" si="84"/>
        <v>0</v>
      </c>
      <c r="BC73" s="1">
        <f t="shared" si="85"/>
        <v>0</v>
      </c>
      <c r="BD73" s="1">
        <f t="shared" si="86"/>
        <v>0</v>
      </c>
      <c r="BE73" s="1">
        <f t="shared" si="87"/>
        <v>0</v>
      </c>
      <c r="BF73" s="1">
        <f t="shared" si="88"/>
        <v>0</v>
      </c>
      <c r="BG73" s="1">
        <f t="shared" si="89"/>
        <v>0</v>
      </c>
      <c r="BH73" s="1">
        <f t="shared" si="90"/>
        <v>0</v>
      </c>
      <c r="BI73" s="1">
        <f t="shared" si="91"/>
        <v>0</v>
      </c>
      <c r="BJ73" s="1">
        <f t="shared" si="92"/>
        <v>0</v>
      </c>
      <c r="BK73" s="1">
        <f t="shared" si="93"/>
        <v>0</v>
      </c>
      <c r="BL73" s="1">
        <f t="shared" si="94"/>
        <v>0</v>
      </c>
      <c r="BM73" s="1">
        <f t="shared" si="95"/>
        <v>0</v>
      </c>
      <c r="BN73" s="1">
        <f t="shared" si="96"/>
        <v>0</v>
      </c>
      <c r="BO73" s="1">
        <f t="shared" si="97"/>
        <v>0</v>
      </c>
      <c r="BP73" s="1">
        <f t="shared" si="98"/>
        <v>0</v>
      </c>
      <c r="BQ73" s="1">
        <f t="shared" si="99"/>
        <v>0</v>
      </c>
    </row>
    <row r="74" spans="38:69" x14ac:dyDescent="0.2">
      <c r="AL74" s="1">
        <f t="shared" si="68"/>
        <v>0</v>
      </c>
      <c r="AM74" s="1">
        <f t="shared" si="69"/>
        <v>0</v>
      </c>
      <c r="AN74" s="1">
        <f t="shared" si="70"/>
        <v>0</v>
      </c>
      <c r="AO74" s="1">
        <f t="shared" si="71"/>
        <v>0</v>
      </c>
      <c r="AP74" s="1">
        <f t="shared" si="72"/>
        <v>0</v>
      </c>
      <c r="AQ74" s="1">
        <f t="shared" si="73"/>
        <v>0</v>
      </c>
      <c r="AR74" s="1">
        <f t="shared" si="74"/>
        <v>0</v>
      </c>
      <c r="AS74" s="1">
        <f t="shared" si="75"/>
        <v>0</v>
      </c>
      <c r="AT74" s="1">
        <f t="shared" si="76"/>
        <v>0</v>
      </c>
      <c r="AU74" s="1">
        <f t="shared" si="77"/>
        <v>0</v>
      </c>
      <c r="AV74" s="1">
        <f t="shared" si="78"/>
        <v>0</v>
      </c>
      <c r="AW74" s="1">
        <f t="shared" si="79"/>
        <v>0</v>
      </c>
      <c r="AX74" s="1">
        <f t="shared" si="80"/>
        <v>0</v>
      </c>
      <c r="AY74" s="1">
        <f t="shared" si="81"/>
        <v>0</v>
      </c>
      <c r="AZ74" s="1">
        <f t="shared" si="82"/>
        <v>0</v>
      </c>
      <c r="BA74" s="1">
        <f t="shared" si="83"/>
        <v>0</v>
      </c>
      <c r="BB74" s="1">
        <f t="shared" si="84"/>
        <v>0</v>
      </c>
      <c r="BC74" s="1">
        <f t="shared" si="85"/>
        <v>0</v>
      </c>
      <c r="BD74" s="1">
        <f t="shared" si="86"/>
        <v>0</v>
      </c>
      <c r="BE74" s="1">
        <f t="shared" si="87"/>
        <v>0</v>
      </c>
      <c r="BF74" s="1">
        <f t="shared" si="88"/>
        <v>0</v>
      </c>
      <c r="BG74" s="1">
        <f t="shared" si="89"/>
        <v>0</v>
      </c>
      <c r="BH74" s="1">
        <f t="shared" si="90"/>
        <v>0</v>
      </c>
      <c r="BI74" s="1">
        <f t="shared" si="91"/>
        <v>0</v>
      </c>
      <c r="BJ74" s="1">
        <f t="shared" si="92"/>
        <v>0</v>
      </c>
      <c r="BK74" s="1">
        <f t="shared" si="93"/>
        <v>0</v>
      </c>
      <c r="BL74" s="1">
        <f t="shared" si="94"/>
        <v>0</v>
      </c>
      <c r="BM74" s="1">
        <f t="shared" si="95"/>
        <v>0</v>
      </c>
      <c r="BN74" s="1">
        <f t="shared" si="96"/>
        <v>0</v>
      </c>
      <c r="BO74" s="1">
        <f t="shared" si="97"/>
        <v>0</v>
      </c>
      <c r="BP74" s="1">
        <f t="shared" si="98"/>
        <v>0</v>
      </c>
      <c r="BQ74" s="1">
        <f t="shared" si="99"/>
        <v>0</v>
      </c>
    </row>
    <row r="75" spans="38:69" x14ac:dyDescent="0.2">
      <c r="AL75" s="1">
        <f t="shared" si="68"/>
        <v>0</v>
      </c>
      <c r="AM75" s="1">
        <f t="shared" si="69"/>
        <v>0</v>
      </c>
      <c r="AN75" s="1">
        <f t="shared" si="70"/>
        <v>0</v>
      </c>
      <c r="AO75" s="1">
        <f t="shared" si="71"/>
        <v>0</v>
      </c>
      <c r="AP75" s="1">
        <f t="shared" si="72"/>
        <v>0</v>
      </c>
      <c r="AQ75" s="1">
        <f t="shared" si="73"/>
        <v>0</v>
      </c>
      <c r="AR75" s="1">
        <f t="shared" si="74"/>
        <v>0</v>
      </c>
      <c r="AS75" s="1">
        <f t="shared" si="75"/>
        <v>0</v>
      </c>
      <c r="AT75" s="1">
        <f t="shared" si="76"/>
        <v>0</v>
      </c>
      <c r="AU75" s="1">
        <f t="shared" si="77"/>
        <v>0</v>
      </c>
      <c r="AV75" s="1">
        <f t="shared" si="78"/>
        <v>0</v>
      </c>
      <c r="AW75" s="1">
        <f t="shared" si="79"/>
        <v>0</v>
      </c>
      <c r="AX75" s="1">
        <f t="shared" si="80"/>
        <v>0</v>
      </c>
      <c r="AY75" s="1">
        <f t="shared" si="81"/>
        <v>0</v>
      </c>
      <c r="AZ75" s="1">
        <f t="shared" si="82"/>
        <v>0</v>
      </c>
      <c r="BA75" s="1">
        <f t="shared" si="83"/>
        <v>0</v>
      </c>
      <c r="BB75" s="1">
        <f t="shared" si="84"/>
        <v>0</v>
      </c>
      <c r="BC75" s="1">
        <f t="shared" si="85"/>
        <v>0</v>
      </c>
      <c r="BD75" s="1">
        <f t="shared" si="86"/>
        <v>0</v>
      </c>
      <c r="BE75" s="1">
        <f t="shared" si="87"/>
        <v>0</v>
      </c>
      <c r="BF75" s="1">
        <f t="shared" si="88"/>
        <v>0</v>
      </c>
      <c r="BG75" s="1">
        <f t="shared" si="89"/>
        <v>0</v>
      </c>
      <c r="BH75" s="1">
        <f t="shared" si="90"/>
        <v>0</v>
      </c>
      <c r="BI75" s="1">
        <f t="shared" si="91"/>
        <v>0</v>
      </c>
      <c r="BJ75" s="1">
        <f t="shared" si="92"/>
        <v>0</v>
      </c>
      <c r="BK75" s="1">
        <f t="shared" si="93"/>
        <v>0</v>
      </c>
      <c r="BL75" s="1">
        <f t="shared" si="94"/>
        <v>0</v>
      </c>
      <c r="BM75" s="1">
        <f t="shared" si="95"/>
        <v>0</v>
      </c>
      <c r="BN75" s="1">
        <f t="shared" si="96"/>
        <v>0</v>
      </c>
      <c r="BO75" s="1">
        <f t="shared" si="97"/>
        <v>0</v>
      </c>
      <c r="BP75" s="1">
        <f t="shared" si="98"/>
        <v>0</v>
      </c>
      <c r="BQ75" s="1">
        <f t="shared" si="99"/>
        <v>0</v>
      </c>
    </row>
    <row r="76" spans="38:69" x14ac:dyDescent="0.2">
      <c r="AL76" s="1">
        <f t="shared" si="68"/>
        <v>0</v>
      </c>
      <c r="AM76" s="1">
        <f t="shared" si="69"/>
        <v>0</v>
      </c>
      <c r="AN76" s="1">
        <f t="shared" si="70"/>
        <v>0</v>
      </c>
      <c r="AO76" s="1">
        <f t="shared" si="71"/>
        <v>0</v>
      </c>
      <c r="AP76" s="1">
        <f t="shared" si="72"/>
        <v>0</v>
      </c>
      <c r="AQ76" s="1">
        <f t="shared" si="73"/>
        <v>0</v>
      </c>
      <c r="AR76" s="1">
        <f t="shared" si="74"/>
        <v>0</v>
      </c>
      <c r="AS76" s="1">
        <f t="shared" si="75"/>
        <v>0</v>
      </c>
      <c r="AT76" s="1">
        <f t="shared" si="76"/>
        <v>0</v>
      </c>
      <c r="AU76" s="1">
        <f t="shared" si="77"/>
        <v>0</v>
      </c>
      <c r="AV76" s="1">
        <f t="shared" si="78"/>
        <v>0</v>
      </c>
      <c r="AW76" s="1">
        <f t="shared" si="79"/>
        <v>0</v>
      </c>
      <c r="AX76" s="1">
        <f t="shared" si="80"/>
        <v>0</v>
      </c>
      <c r="AY76" s="1">
        <f t="shared" si="81"/>
        <v>0</v>
      </c>
      <c r="AZ76" s="1">
        <f t="shared" si="82"/>
        <v>0</v>
      </c>
      <c r="BA76" s="1">
        <f t="shared" si="83"/>
        <v>0</v>
      </c>
      <c r="BB76" s="1">
        <f t="shared" si="84"/>
        <v>0</v>
      </c>
      <c r="BC76" s="1">
        <f t="shared" si="85"/>
        <v>0</v>
      </c>
      <c r="BD76" s="1">
        <f t="shared" si="86"/>
        <v>0</v>
      </c>
      <c r="BE76" s="1">
        <f t="shared" si="87"/>
        <v>0</v>
      </c>
      <c r="BF76" s="1">
        <f t="shared" si="88"/>
        <v>0</v>
      </c>
      <c r="BG76" s="1">
        <f t="shared" si="89"/>
        <v>0</v>
      </c>
      <c r="BH76" s="1">
        <f t="shared" si="90"/>
        <v>0</v>
      </c>
      <c r="BI76" s="1">
        <f t="shared" si="91"/>
        <v>0</v>
      </c>
      <c r="BJ76" s="1">
        <f t="shared" si="92"/>
        <v>0</v>
      </c>
      <c r="BK76" s="1">
        <f t="shared" si="93"/>
        <v>0</v>
      </c>
      <c r="BL76" s="1">
        <f t="shared" si="94"/>
        <v>0</v>
      </c>
      <c r="BM76" s="1">
        <f t="shared" si="95"/>
        <v>0</v>
      </c>
      <c r="BN76" s="1">
        <f t="shared" si="96"/>
        <v>0</v>
      </c>
      <c r="BO76" s="1">
        <f t="shared" si="97"/>
        <v>0</v>
      </c>
      <c r="BP76" s="1">
        <f t="shared" si="98"/>
        <v>0</v>
      </c>
      <c r="BQ76" s="1">
        <f t="shared" si="99"/>
        <v>0</v>
      </c>
    </row>
    <row r="77" spans="38:69" x14ac:dyDescent="0.2">
      <c r="AL77" s="1">
        <f t="shared" si="68"/>
        <v>0</v>
      </c>
      <c r="AM77" s="1">
        <f t="shared" si="69"/>
        <v>0</v>
      </c>
      <c r="AN77" s="1">
        <f t="shared" si="70"/>
        <v>0</v>
      </c>
      <c r="AO77" s="1">
        <f t="shared" si="71"/>
        <v>0</v>
      </c>
      <c r="AP77" s="1">
        <f t="shared" si="72"/>
        <v>0</v>
      </c>
      <c r="AQ77" s="1">
        <f t="shared" si="73"/>
        <v>0</v>
      </c>
      <c r="AR77" s="1">
        <f t="shared" si="74"/>
        <v>0</v>
      </c>
      <c r="AS77" s="1">
        <f t="shared" si="75"/>
        <v>0</v>
      </c>
      <c r="AT77" s="1">
        <f t="shared" si="76"/>
        <v>0</v>
      </c>
      <c r="AU77" s="1">
        <f t="shared" si="77"/>
        <v>0</v>
      </c>
      <c r="AV77" s="1">
        <f t="shared" si="78"/>
        <v>0</v>
      </c>
      <c r="AW77" s="1">
        <f t="shared" si="79"/>
        <v>0</v>
      </c>
      <c r="AX77" s="1">
        <f t="shared" si="80"/>
        <v>0</v>
      </c>
      <c r="AY77" s="1">
        <f t="shared" si="81"/>
        <v>0</v>
      </c>
      <c r="AZ77" s="1">
        <f t="shared" si="82"/>
        <v>0</v>
      </c>
      <c r="BA77" s="1">
        <f t="shared" si="83"/>
        <v>0</v>
      </c>
      <c r="BB77" s="1">
        <f t="shared" si="84"/>
        <v>0</v>
      </c>
      <c r="BC77" s="1">
        <f t="shared" si="85"/>
        <v>0</v>
      </c>
      <c r="BD77" s="1">
        <f t="shared" si="86"/>
        <v>0</v>
      </c>
      <c r="BE77" s="1">
        <f t="shared" si="87"/>
        <v>0</v>
      </c>
      <c r="BF77" s="1">
        <f t="shared" si="88"/>
        <v>0</v>
      </c>
      <c r="BG77" s="1">
        <f t="shared" si="89"/>
        <v>0</v>
      </c>
      <c r="BH77" s="1">
        <f t="shared" si="90"/>
        <v>0</v>
      </c>
      <c r="BI77" s="1">
        <f t="shared" si="91"/>
        <v>0</v>
      </c>
      <c r="BJ77" s="1">
        <f t="shared" si="92"/>
        <v>0</v>
      </c>
      <c r="BK77" s="1">
        <f t="shared" si="93"/>
        <v>0</v>
      </c>
      <c r="BL77" s="1">
        <f t="shared" si="94"/>
        <v>0</v>
      </c>
      <c r="BM77" s="1">
        <f t="shared" si="95"/>
        <v>0</v>
      </c>
      <c r="BN77" s="1">
        <f t="shared" si="96"/>
        <v>0</v>
      </c>
      <c r="BO77" s="1">
        <f t="shared" si="97"/>
        <v>0</v>
      </c>
      <c r="BP77" s="1">
        <f t="shared" si="98"/>
        <v>0</v>
      </c>
      <c r="BQ77" s="1">
        <f t="shared" si="99"/>
        <v>0</v>
      </c>
    </row>
    <row r="78" spans="38:69" x14ac:dyDescent="0.2">
      <c r="AL78" s="1">
        <f t="shared" si="68"/>
        <v>0</v>
      </c>
      <c r="AM78" s="1">
        <f t="shared" si="69"/>
        <v>0</v>
      </c>
      <c r="AN78" s="1">
        <f t="shared" si="70"/>
        <v>0</v>
      </c>
      <c r="AO78" s="1">
        <f t="shared" si="71"/>
        <v>0</v>
      </c>
      <c r="AP78" s="1">
        <f t="shared" si="72"/>
        <v>0</v>
      </c>
      <c r="AQ78" s="1">
        <f t="shared" si="73"/>
        <v>0</v>
      </c>
      <c r="AR78" s="1">
        <f t="shared" si="74"/>
        <v>0</v>
      </c>
      <c r="AS78" s="1">
        <f t="shared" si="75"/>
        <v>0</v>
      </c>
      <c r="AT78" s="1">
        <f t="shared" si="76"/>
        <v>0</v>
      </c>
      <c r="AU78" s="1">
        <f t="shared" si="77"/>
        <v>0</v>
      </c>
      <c r="AV78" s="1">
        <f t="shared" si="78"/>
        <v>0</v>
      </c>
      <c r="AW78" s="1">
        <f t="shared" si="79"/>
        <v>0</v>
      </c>
      <c r="AX78" s="1">
        <f t="shared" si="80"/>
        <v>0</v>
      </c>
      <c r="AY78" s="1">
        <f t="shared" si="81"/>
        <v>0</v>
      </c>
      <c r="AZ78" s="1">
        <f t="shared" si="82"/>
        <v>0</v>
      </c>
      <c r="BA78" s="1">
        <f t="shared" si="83"/>
        <v>0</v>
      </c>
      <c r="BB78" s="1">
        <f t="shared" si="84"/>
        <v>0</v>
      </c>
      <c r="BC78" s="1">
        <f t="shared" si="85"/>
        <v>0</v>
      </c>
      <c r="BD78" s="1">
        <f t="shared" si="86"/>
        <v>0</v>
      </c>
      <c r="BE78" s="1">
        <f t="shared" si="87"/>
        <v>0</v>
      </c>
      <c r="BF78" s="1">
        <f t="shared" si="88"/>
        <v>0</v>
      </c>
      <c r="BG78" s="1">
        <f t="shared" si="89"/>
        <v>0</v>
      </c>
      <c r="BH78" s="1">
        <f t="shared" si="90"/>
        <v>0</v>
      </c>
      <c r="BI78" s="1">
        <f t="shared" si="91"/>
        <v>0</v>
      </c>
      <c r="BJ78" s="1">
        <f t="shared" si="92"/>
        <v>0</v>
      </c>
      <c r="BK78" s="1">
        <f t="shared" si="93"/>
        <v>0</v>
      </c>
      <c r="BL78" s="1">
        <f t="shared" si="94"/>
        <v>0</v>
      </c>
      <c r="BM78" s="1">
        <f t="shared" si="95"/>
        <v>0</v>
      </c>
      <c r="BN78" s="1">
        <f t="shared" si="96"/>
        <v>0</v>
      </c>
      <c r="BO78" s="1">
        <f t="shared" si="97"/>
        <v>0</v>
      </c>
      <c r="BP78" s="1">
        <f t="shared" si="98"/>
        <v>0</v>
      </c>
      <c r="BQ78" s="1">
        <f t="shared" si="99"/>
        <v>0</v>
      </c>
    </row>
    <row r="79" spans="38:69" x14ac:dyDescent="0.2">
      <c r="AL79" s="1">
        <f t="shared" si="68"/>
        <v>0</v>
      </c>
      <c r="AM79" s="1">
        <f t="shared" si="69"/>
        <v>0</v>
      </c>
      <c r="AN79" s="1">
        <f t="shared" si="70"/>
        <v>0</v>
      </c>
      <c r="AO79" s="1">
        <f t="shared" si="71"/>
        <v>0</v>
      </c>
      <c r="AP79" s="1">
        <f t="shared" si="72"/>
        <v>0</v>
      </c>
      <c r="AQ79" s="1">
        <f t="shared" si="73"/>
        <v>0</v>
      </c>
      <c r="AR79" s="1">
        <f t="shared" si="74"/>
        <v>0</v>
      </c>
      <c r="AS79" s="1">
        <f t="shared" si="75"/>
        <v>0</v>
      </c>
      <c r="AT79" s="1">
        <f t="shared" si="76"/>
        <v>0</v>
      </c>
      <c r="AU79" s="1">
        <f t="shared" si="77"/>
        <v>0</v>
      </c>
      <c r="AV79" s="1">
        <f t="shared" si="78"/>
        <v>0</v>
      </c>
      <c r="AW79" s="1">
        <f t="shared" si="79"/>
        <v>0</v>
      </c>
      <c r="AX79" s="1">
        <f t="shared" si="80"/>
        <v>0</v>
      </c>
      <c r="AY79" s="1">
        <f t="shared" si="81"/>
        <v>0</v>
      </c>
      <c r="AZ79" s="1">
        <f t="shared" si="82"/>
        <v>0</v>
      </c>
      <c r="BA79" s="1">
        <f t="shared" si="83"/>
        <v>0</v>
      </c>
      <c r="BB79" s="1">
        <f t="shared" si="84"/>
        <v>0</v>
      </c>
      <c r="BC79" s="1">
        <f t="shared" si="85"/>
        <v>0</v>
      </c>
      <c r="BD79" s="1">
        <f t="shared" si="86"/>
        <v>0</v>
      </c>
      <c r="BE79" s="1">
        <f t="shared" si="87"/>
        <v>0</v>
      </c>
      <c r="BF79" s="1">
        <f t="shared" si="88"/>
        <v>0</v>
      </c>
      <c r="BG79" s="1">
        <f t="shared" si="89"/>
        <v>0</v>
      </c>
      <c r="BH79" s="1">
        <f t="shared" si="90"/>
        <v>0</v>
      </c>
      <c r="BI79" s="1">
        <f t="shared" si="91"/>
        <v>0</v>
      </c>
      <c r="BJ79" s="1">
        <f t="shared" si="92"/>
        <v>0</v>
      </c>
      <c r="BK79" s="1">
        <f t="shared" si="93"/>
        <v>0</v>
      </c>
      <c r="BL79" s="1">
        <f t="shared" si="94"/>
        <v>0</v>
      </c>
      <c r="BM79" s="1">
        <f t="shared" si="95"/>
        <v>0</v>
      </c>
      <c r="BN79" s="1">
        <f t="shared" si="96"/>
        <v>0</v>
      </c>
      <c r="BO79" s="1">
        <f t="shared" si="97"/>
        <v>0</v>
      </c>
      <c r="BP79" s="1">
        <f t="shared" si="98"/>
        <v>0</v>
      </c>
      <c r="BQ79" s="1">
        <f t="shared" si="99"/>
        <v>0</v>
      </c>
    </row>
    <row r="80" spans="38:69" x14ac:dyDescent="0.2">
      <c r="AL80" s="1">
        <f t="shared" si="68"/>
        <v>0</v>
      </c>
      <c r="AM80" s="1">
        <f t="shared" si="69"/>
        <v>0</v>
      </c>
      <c r="AN80" s="1">
        <f t="shared" si="70"/>
        <v>0</v>
      </c>
      <c r="AO80" s="1">
        <f t="shared" si="71"/>
        <v>0</v>
      </c>
      <c r="AP80" s="1">
        <f t="shared" si="72"/>
        <v>0</v>
      </c>
      <c r="AQ80" s="1">
        <f t="shared" si="73"/>
        <v>0</v>
      </c>
      <c r="AR80" s="1">
        <f t="shared" si="74"/>
        <v>0</v>
      </c>
      <c r="AS80" s="1">
        <f t="shared" si="75"/>
        <v>0</v>
      </c>
      <c r="AT80" s="1">
        <f t="shared" si="76"/>
        <v>0</v>
      </c>
      <c r="AU80" s="1">
        <f t="shared" si="77"/>
        <v>0</v>
      </c>
      <c r="AV80" s="1">
        <f t="shared" si="78"/>
        <v>0</v>
      </c>
      <c r="AW80" s="1">
        <f t="shared" si="79"/>
        <v>0</v>
      </c>
      <c r="AX80" s="1">
        <f t="shared" si="80"/>
        <v>0</v>
      </c>
      <c r="AY80" s="1">
        <f t="shared" si="81"/>
        <v>0</v>
      </c>
      <c r="AZ80" s="1">
        <f t="shared" si="82"/>
        <v>0</v>
      </c>
      <c r="BA80" s="1">
        <f t="shared" si="83"/>
        <v>0</v>
      </c>
      <c r="BB80" s="1">
        <f t="shared" si="84"/>
        <v>0</v>
      </c>
      <c r="BC80" s="1">
        <f t="shared" si="85"/>
        <v>0</v>
      </c>
      <c r="BD80" s="1">
        <f t="shared" si="86"/>
        <v>0</v>
      </c>
      <c r="BE80" s="1">
        <f t="shared" si="87"/>
        <v>0</v>
      </c>
      <c r="BF80" s="1">
        <f t="shared" si="88"/>
        <v>0</v>
      </c>
      <c r="BG80" s="1">
        <f t="shared" si="89"/>
        <v>0</v>
      </c>
      <c r="BH80" s="1">
        <f t="shared" si="90"/>
        <v>0</v>
      </c>
      <c r="BI80" s="1">
        <f t="shared" si="91"/>
        <v>0</v>
      </c>
      <c r="BJ80" s="1">
        <f t="shared" si="92"/>
        <v>0</v>
      </c>
      <c r="BK80" s="1">
        <f t="shared" si="93"/>
        <v>0</v>
      </c>
      <c r="BL80" s="1">
        <f t="shared" si="94"/>
        <v>0</v>
      </c>
      <c r="BM80" s="1">
        <f t="shared" si="95"/>
        <v>0</v>
      </c>
      <c r="BN80" s="1">
        <f t="shared" si="96"/>
        <v>0</v>
      </c>
      <c r="BO80" s="1">
        <f t="shared" si="97"/>
        <v>0</v>
      </c>
      <c r="BP80" s="1">
        <f t="shared" si="98"/>
        <v>0</v>
      </c>
      <c r="BQ80" s="1">
        <f t="shared" si="99"/>
        <v>0</v>
      </c>
    </row>
    <row r="81" spans="38:69" x14ac:dyDescent="0.2">
      <c r="AL81" s="1">
        <f t="shared" si="68"/>
        <v>0</v>
      </c>
      <c r="AM81" s="1">
        <f t="shared" si="69"/>
        <v>0</v>
      </c>
      <c r="AN81" s="1">
        <f t="shared" si="70"/>
        <v>0</v>
      </c>
      <c r="AO81" s="1">
        <f t="shared" si="71"/>
        <v>0</v>
      </c>
      <c r="AP81" s="1">
        <f t="shared" si="72"/>
        <v>0</v>
      </c>
      <c r="AQ81" s="1">
        <f t="shared" si="73"/>
        <v>0</v>
      </c>
      <c r="AR81" s="1">
        <f t="shared" si="74"/>
        <v>0</v>
      </c>
      <c r="AS81" s="1">
        <f t="shared" si="75"/>
        <v>0</v>
      </c>
      <c r="AT81" s="1">
        <f t="shared" si="76"/>
        <v>0</v>
      </c>
      <c r="AU81" s="1">
        <f t="shared" si="77"/>
        <v>0</v>
      </c>
      <c r="AV81" s="1">
        <f t="shared" si="78"/>
        <v>0</v>
      </c>
      <c r="AW81" s="1">
        <f t="shared" si="79"/>
        <v>0</v>
      </c>
      <c r="AX81" s="1">
        <f t="shared" si="80"/>
        <v>0</v>
      </c>
      <c r="AY81" s="1">
        <f t="shared" si="81"/>
        <v>0</v>
      </c>
      <c r="AZ81" s="1">
        <f t="shared" si="82"/>
        <v>0</v>
      </c>
      <c r="BA81" s="1">
        <f t="shared" si="83"/>
        <v>0</v>
      </c>
      <c r="BB81" s="1">
        <f t="shared" si="84"/>
        <v>0</v>
      </c>
      <c r="BC81" s="1">
        <f t="shared" si="85"/>
        <v>0</v>
      </c>
      <c r="BD81" s="1">
        <f t="shared" si="86"/>
        <v>0</v>
      </c>
      <c r="BE81" s="1">
        <f t="shared" si="87"/>
        <v>0</v>
      </c>
      <c r="BF81" s="1">
        <f t="shared" si="88"/>
        <v>0</v>
      </c>
      <c r="BG81" s="1">
        <f t="shared" si="89"/>
        <v>0</v>
      </c>
      <c r="BH81" s="1">
        <f t="shared" si="90"/>
        <v>0</v>
      </c>
      <c r="BI81" s="1">
        <f t="shared" si="91"/>
        <v>0</v>
      </c>
      <c r="BJ81" s="1">
        <f t="shared" si="92"/>
        <v>0</v>
      </c>
      <c r="BK81" s="1">
        <f t="shared" si="93"/>
        <v>0</v>
      </c>
      <c r="BL81" s="1">
        <f t="shared" si="94"/>
        <v>0</v>
      </c>
      <c r="BM81" s="1">
        <f t="shared" si="95"/>
        <v>0</v>
      </c>
      <c r="BN81" s="1">
        <f t="shared" si="96"/>
        <v>0</v>
      </c>
      <c r="BO81" s="1">
        <f t="shared" si="97"/>
        <v>0</v>
      </c>
      <c r="BP81" s="1">
        <f t="shared" si="98"/>
        <v>0</v>
      </c>
      <c r="BQ81" s="1">
        <f t="shared" si="99"/>
        <v>0</v>
      </c>
    </row>
    <row r="82" spans="38:69" x14ac:dyDescent="0.2">
      <c r="AL82" s="1">
        <f t="shared" si="68"/>
        <v>0</v>
      </c>
      <c r="AM82" s="1">
        <f t="shared" si="69"/>
        <v>0</v>
      </c>
      <c r="AN82" s="1">
        <f t="shared" si="70"/>
        <v>0</v>
      </c>
      <c r="AO82" s="1">
        <f t="shared" si="71"/>
        <v>0</v>
      </c>
      <c r="AP82" s="1">
        <f t="shared" si="72"/>
        <v>0</v>
      </c>
      <c r="AQ82" s="1">
        <f t="shared" si="73"/>
        <v>0</v>
      </c>
      <c r="AR82" s="1">
        <f t="shared" si="74"/>
        <v>0</v>
      </c>
      <c r="AS82" s="1">
        <f t="shared" si="75"/>
        <v>0</v>
      </c>
      <c r="AT82" s="1">
        <f t="shared" si="76"/>
        <v>0</v>
      </c>
      <c r="AU82" s="1">
        <f t="shared" si="77"/>
        <v>0</v>
      </c>
      <c r="AV82" s="1">
        <f t="shared" si="78"/>
        <v>0</v>
      </c>
      <c r="AW82" s="1">
        <f t="shared" si="79"/>
        <v>0</v>
      </c>
      <c r="AX82" s="1">
        <f t="shared" si="80"/>
        <v>0</v>
      </c>
      <c r="AY82" s="1">
        <f t="shared" si="81"/>
        <v>0</v>
      </c>
      <c r="AZ82" s="1">
        <f t="shared" si="82"/>
        <v>0</v>
      </c>
      <c r="BA82" s="1">
        <f t="shared" si="83"/>
        <v>0</v>
      </c>
      <c r="BB82" s="1">
        <f t="shared" si="84"/>
        <v>0</v>
      </c>
      <c r="BC82" s="1">
        <f t="shared" si="85"/>
        <v>0</v>
      </c>
      <c r="BD82" s="1">
        <f t="shared" si="86"/>
        <v>0</v>
      </c>
      <c r="BE82" s="1">
        <f t="shared" si="87"/>
        <v>0</v>
      </c>
      <c r="BF82" s="1">
        <f t="shared" si="88"/>
        <v>0</v>
      </c>
      <c r="BG82" s="1">
        <f t="shared" si="89"/>
        <v>0</v>
      </c>
      <c r="BH82" s="1">
        <f t="shared" si="90"/>
        <v>0</v>
      </c>
      <c r="BI82" s="1">
        <f t="shared" si="91"/>
        <v>0</v>
      </c>
      <c r="BJ82" s="1">
        <f t="shared" si="92"/>
        <v>0</v>
      </c>
      <c r="BK82" s="1">
        <f t="shared" si="93"/>
        <v>0</v>
      </c>
      <c r="BL82" s="1">
        <f t="shared" si="94"/>
        <v>0</v>
      </c>
      <c r="BM82" s="1">
        <f t="shared" si="95"/>
        <v>0</v>
      </c>
      <c r="BN82" s="1">
        <f t="shared" si="96"/>
        <v>0</v>
      </c>
      <c r="BO82" s="1">
        <f t="shared" si="97"/>
        <v>0</v>
      </c>
      <c r="BP82" s="1">
        <f t="shared" si="98"/>
        <v>0</v>
      </c>
      <c r="BQ82" s="1">
        <f t="shared" si="99"/>
        <v>0</v>
      </c>
    </row>
    <row r="83" spans="38:69" x14ac:dyDescent="0.2">
      <c r="AL83" s="1">
        <f t="shared" si="68"/>
        <v>0</v>
      </c>
      <c r="AM83" s="1">
        <f t="shared" si="69"/>
        <v>0</v>
      </c>
      <c r="AN83" s="1">
        <f t="shared" si="70"/>
        <v>0</v>
      </c>
      <c r="AO83" s="1">
        <f t="shared" si="71"/>
        <v>0</v>
      </c>
      <c r="AP83" s="1">
        <f t="shared" si="72"/>
        <v>0</v>
      </c>
      <c r="AQ83" s="1">
        <f t="shared" si="73"/>
        <v>0</v>
      </c>
      <c r="AR83" s="1">
        <f t="shared" si="74"/>
        <v>0</v>
      </c>
      <c r="AS83" s="1">
        <f t="shared" si="75"/>
        <v>0</v>
      </c>
      <c r="AT83" s="1">
        <f t="shared" si="76"/>
        <v>0</v>
      </c>
      <c r="AU83" s="1">
        <f t="shared" si="77"/>
        <v>0</v>
      </c>
      <c r="AV83" s="1">
        <f t="shared" si="78"/>
        <v>0</v>
      </c>
      <c r="AW83" s="1">
        <f t="shared" si="79"/>
        <v>0</v>
      </c>
      <c r="AX83" s="1">
        <f t="shared" si="80"/>
        <v>0</v>
      </c>
      <c r="AY83" s="1">
        <f t="shared" si="81"/>
        <v>0</v>
      </c>
      <c r="AZ83" s="1">
        <f t="shared" si="82"/>
        <v>0</v>
      </c>
      <c r="BA83" s="1">
        <f t="shared" si="83"/>
        <v>0</v>
      </c>
      <c r="BB83" s="1">
        <f t="shared" si="84"/>
        <v>0</v>
      </c>
      <c r="BC83" s="1">
        <f t="shared" si="85"/>
        <v>0</v>
      </c>
      <c r="BD83" s="1">
        <f t="shared" si="86"/>
        <v>0</v>
      </c>
      <c r="BE83" s="1">
        <f t="shared" si="87"/>
        <v>0</v>
      </c>
      <c r="BF83" s="1">
        <f t="shared" si="88"/>
        <v>0</v>
      </c>
      <c r="BG83" s="1">
        <f t="shared" si="89"/>
        <v>0</v>
      </c>
      <c r="BH83" s="1">
        <f t="shared" si="90"/>
        <v>0</v>
      </c>
      <c r="BI83" s="1">
        <f t="shared" si="91"/>
        <v>0</v>
      </c>
      <c r="BJ83" s="1">
        <f t="shared" si="92"/>
        <v>0</v>
      </c>
      <c r="BK83" s="1">
        <f t="shared" si="93"/>
        <v>0</v>
      </c>
      <c r="BL83" s="1">
        <f t="shared" si="94"/>
        <v>0</v>
      </c>
      <c r="BM83" s="1">
        <f t="shared" si="95"/>
        <v>0</v>
      </c>
      <c r="BN83" s="1">
        <f t="shared" si="96"/>
        <v>0</v>
      </c>
      <c r="BO83" s="1">
        <f t="shared" si="97"/>
        <v>0</v>
      </c>
      <c r="BP83" s="1">
        <f t="shared" si="98"/>
        <v>0</v>
      </c>
      <c r="BQ83" s="1">
        <f t="shared" si="99"/>
        <v>0</v>
      </c>
    </row>
    <row r="84" spans="38:69" x14ac:dyDescent="0.2">
      <c r="AL84" s="1">
        <f t="shared" si="68"/>
        <v>0</v>
      </c>
      <c r="AM84" s="1">
        <f t="shared" si="69"/>
        <v>0</v>
      </c>
      <c r="AN84" s="1">
        <f t="shared" si="70"/>
        <v>0</v>
      </c>
      <c r="AO84" s="1">
        <f t="shared" si="71"/>
        <v>0</v>
      </c>
      <c r="AP84" s="1">
        <f t="shared" si="72"/>
        <v>0</v>
      </c>
      <c r="AQ84" s="1">
        <f t="shared" si="73"/>
        <v>0</v>
      </c>
      <c r="AR84" s="1">
        <f t="shared" si="74"/>
        <v>0</v>
      </c>
      <c r="AS84" s="1">
        <f t="shared" si="75"/>
        <v>0</v>
      </c>
      <c r="AT84" s="1">
        <f t="shared" si="76"/>
        <v>0</v>
      </c>
      <c r="AU84" s="1">
        <f t="shared" si="77"/>
        <v>0</v>
      </c>
      <c r="AV84" s="1">
        <f t="shared" si="78"/>
        <v>0</v>
      </c>
      <c r="AW84" s="1">
        <f t="shared" si="79"/>
        <v>0</v>
      </c>
      <c r="AX84" s="1">
        <f t="shared" si="80"/>
        <v>0</v>
      </c>
      <c r="AY84" s="1">
        <f t="shared" si="81"/>
        <v>0</v>
      </c>
      <c r="AZ84" s="1">
        <f t="shared" si="82"/>
        <v>0</v>
      </c>
      <c r="BA84" s="1">
        <f t="shared" si="83"/>
        <v>0</v>
      </c>
      <c r="BB84" s="1">
        <f t="shared" si="84"/>
        <v>0</v>
      </c>
      <c r="BC84" s="1">
        <f t="shared" si="85"/>
        <v>0</v>
      </c>
      <c r="BD84" s="1">
        <f t="shared" si="86"/>
        <v>0</v>
      </c>
      <c r="BE84" s="1">
        <f t="shared" si="87"/>
        <v>0</v>
      </c>
      <c r="BF84" s="1">
        <f t="shared" si="88"/>
        <v>0</v>
      </c>
      <c r="BG84" s="1">
        <f t="shared" si="89"/>
        <v>0</v>
      </c>
      <c r="BH84" s="1">
        <f t="shared" si="90"/>
        <v>0</v>
      </c>
      <c r="BI84" s="1">
        <f t="shared" si="91"/>
        <v>0</v>
      </c>
      <c r="BJ84" s="1">
        <f t="shared" si="92"/>
        <v>0</v>
      </c>
      <c r="BK84" s="1">
        <f t="shared" si="93"/>
        <v>0</v>
      </c>
      <c r="BL84" s="1">
        <f t="shared" si="94"/>
        <v>0</v>
      </c>
      <c r="BM84" s="1">
        <f t="shared" si="95"/>
        <v>0</v>
      </c>
      <c r="BN84" s="1">
        <f t="shared" si="96"/>
        <v>0</v>
      </c>
      <c r="BO84" s="1">
        <f t="shared" si="97"/>
        <v>0</v>
      </c>
      <c r="BP84" s="1">
        <f t="shared" si="98"/>
        <v>0</v>
      </c>
      <c r="BQ84" s="1">
        <f t="shared" si="99"/>
        <v>0</v>
      </c>
    </row>
    <row r="85" spans="38:69" x14ac:dyDescent="0.2">
      <c r="AL85" s="1">
        <f t="shared" si="68"/>
        <v>0</v>
      </c>
      <c r="AM85" s="1">
        <f t="shared" si="69"/>
        <v>0</v>
      </c>
      <c r="AN85" s="1">
        <f t="shared" si="70"/>
        <v>0</v>
      </c>
      <c r="AO85" s="1">
        <f t="shared" si="71"/>
        <v>0</v>
      </c>
      <c r="AP85" s="1">
        <f t="shared" si="72"/>
        <v>0</v>
      </c>
      <c r="AQ85" s="1">
        <f t="shared" si="73"/>
        <v>0</v>
      </c>
      <c r="AR85" s="1">
        <f t="shared" si="74"/>
        <v>0</v>
      </c>
      <c r="AS85" s="1">
        <f t="shared" si="75"/>
        <v>0</v>
      </c>
      <c r="AT85" s="1">
        <f t="shared" si="76"/>
        <v>0</v>
      </c>
      <c r="AU85" s="1">
        <f t="shared" si="77"/>
        <v>0</v>
      </c>
      <c r="AV85" s="1">
        <f t="shared" si="78"/>
        <v>0</v>
      </c>
      <c r="AW85" s="1">
        <f t="shared" si="79"/>
        <v>0</v>
      </c>
      <c r="AX85" s="1">
        <f t="shared" si="80"/>
        <v>0</v>
      </c>
      <c r="AY85" s="1">
        <f t="shared" si="81"/>
        <v>0</v>
      </c>
      <c r="AZ85" s="1">
        <f t="shared" si="82"/>
        <v>0</v>
      </c>
      <c r="BA85" s="1">
        <f t="shared" si="83"/>
        <v>0</v>
      </c>
      <c r="BB85" s="1">
        <f t="shared" si="84"/>
        <v>0</v>
      </c>
      <c r="BC85" s="1">
        <f t="shared" si="85"/>
        <v>0</v>
      </c>
      <c r="BD85" s="1">
        <f t="shared" si="86"/>
        <v>0</v>
      </c>
      <c r="BE85" s="1">
        <f t="shared" si="87"/>
        <v>0</v>
      </c>
      <c r="BF85" s="1">
        <f t="shared" si="88"/>
        <v>0</v>
      </c>
      <c r="BG85" s="1">
        <f t="shared" si="89"/>
        <v>0</v>
      </c>
      <c r="BH85" s="1">
        <f t="shared" si="90"/>
        <v>0</v>
      </c>
      <c r="BI85" s="1">
        <f t="shared" si="91"/>
        <v>0</v>
      </c>
      <c r="BJ85" s="1">
        <f t="shared" si="92"/>
        <v>0</v>
      </c>
      <c r="BK85" s="1">
        <f t="shared" si="93"/>
        <v>0</v>
      </c>
      <c r="BL85" s="1">
        <f t="shared" si="94"/>
        <v>0</v>
      </c>
      <c r="BM85" s="1">
        <f t="shared" si="95"/>
        <v>0</v>
      </c>
      <c r="BN85" s="1">
        <f t="shared" si="96"/>
        <v>0</v>
      </c>
      <c r="BO85" s="1">
        <f t="shared" si="97"/>
        <v>0</v>
      </c>
      <c r="BP85" s="1">
        <f t="shared" si="98"/>
        <v>0</v>
      </c>
      <c r="BQ85" s="1">
        <f t="shared" si="99"/>
        <v>0</v>
      </c>
    </row>
    <row r="86" spans="38:69" x14ac:dyDescent="0.2">
      <c r="AL86" s="1">
        <f t="shared" si="68"/>
        <v>0</v>
      </c>
      <c r="AM86" s="1">
        <f t="shared" si="69"/>
        <v>0</v>
      </c>
      <c r="AN86" s="1">
        <f t="shared" si="70"/>
        <v>0</v>
      </c>
      <c r="AO86" s="1">
        <f t="shared" si="71"/>
        <v>0</v>
      </c>
      <c r="AP86" s="1">
        <f t="shared" si="72"/>
        <v>0</v>
      </c>
      <c r="AQ86" s="1">
        <f t="shared" si="73"/>
        <v>0</v>
      </c>
      <c r="AR86" s="1">
        <f t="shared" si="74"/>
        <v>0</v>
      </c>
      <c r="AS86" s="1">
        <f t="shared" si="75"/>
        <v>0</v>
      </c>
      <c r="AT86" s="1">
        <f t="shared" si="76"/>
        <v>0</v>
      </c>
      <c r="AU86" s="1">
        <f t="shared" si="77"/>
        <v>0</v>
      </c>
      <c r="AV86" s="1">
        <f t="shared" si="78"/>
        <v>0</v>
      </c>
      <c r="AW86" s="1">
        <f t="shared" si="79"/>
        <v>0</v>
      </c>
      <c r="AX86" s="1">
        <f t="shared" si="80"/>
        <v>0</v>
      </c>
      <c r="AY86" s="1">
        <f t="shared" si="81"/>
        <v>0</v>
      </c>
      <c r="AZ86" s="1">
        <f t="shared" si="82"/>
        <v>0</v>
      </c>
      <c r="BA86" s="1">
        <f t="shared" si="83"/>
        <v>0</v>
      </c>
      <c r="BB86" s="1">
        <f t="shared" si="84"/>
        <v>0</v>
      </c>
      <c r="BC86" s="1">
        <f t="shared" si="85"/>
        <v>0</v>
      </c>
      <c r="BD86" s="1">
        <f t="shared" si="86"/>
        <v>0</v>
      </c>
      <c r="BE86" s="1">
        <f t="shared" si="87"/>
        <v>0</v>
      </c>
      <c r="BF86" s="1">
        <f t="shared" si="88"/>
        <v>0</v>
      </c>
      <c r="BG86" s="1">
        <f t="shared" si="89"/>
        <v>0</v>
      </c>
      <c r="BH86" s="1">
        <f t="shared" si="90"/>
        <v>0</v>
      </c>
      <c r="BI86" s="1">
        <f t="shared" si="91"/>
        <v>0</v>
      </c>
      <c r="BJ86" s="1">
        <f t="shared" si="92"/>
        <v>0</v>
      </c>
      <c r="BK86" s="1">
        <f t="shared" si="93"/>
        <v>0</v>
      </c>
      <c r="BL86" s="1">
        <f t="shared" si="94"/>
        <v>0</v>
      </c>
      <c r="BM86" s="1">
        <f t="shared" si="95"/>
        <v>0</v>
      </c>
      <c r="BN86" s="1">
        <f t="shared" si="96"/>
        <v>0</v>
      </c>
      <c r="BO86" s="1">
        <f t="shared" si="97"/>
        <v>0</v>
      </c>
      <c r="BP86" s="1">
        <f t="shared" si="98"/>
        <v>0</v>
      </c>
      <c r="BQ86" s="1">
        <f t="shared" si="99"/>
        <v>0</v>
      </c>
    </row>
    <row r="87" spans="38:69" x14ac:dyDescent="0.2">
      <c r="AL87" s="1">
        <f t="shared" si="68"/>
        <v>0</v>
      </c>
      <c r="AM87" s="1">
        <f t="shared" si="69"/>
        <v>0</v>
      </c>
      <c r="AN87" s="1">
        <f t="shared" si="70"/>
        <v>0</v>
      </c>
      <c r="AO87" s="1">
        <f t="shared" si="71"/>
        <v>0</v>
      </c>
      <c r="AP87" s="1">
        <f t="shared" si="72"/>
        <v>0</v>
      </c>
      <c r="AQ87" s="1">
        <f t="shared" si="73"/>
        <v>0</v>
      </c>
      <c r="AR87" s="1">
        <f t="shared" si="74"/>
        <v>0</v>
      </c>
      <c r="AS87" s="1">
        <f t="shared" si="75"/>
        <v>0</v>
      </c>
      <c r="AT87" s="1">
        <f t="shared" si="76"/>
        <v>0</v>
      </c>
      <c r="AU87" s="1">
        <f t="shared" si="77"/>
        <v>0</v>
      </c>
      <c r="AV87" s="1">
        <f t="shared" si="78"/>
        <v>0</v>
      </c>
      <c r="AW87" s="1">
        <f t="shared" si="79"/>
        <v>0</v>
      </c>
      <c r="AX87" s="1">
        <f t="shared" si="80"/>
        <v>0</v>
      </c>
      <c r="AY87" s="1">
        <f t="shared" si="81"/>
        <v>0</v>
      </c>
      <c r="AZ87" s="1">
        <f t="shared" si="82"/>
        <v>0</v>
      </c>
      <c r="BA87" s="1">
        <f t="shared" si="83"/>
        <v>0</v>
      </c>
      <c r="BB87" s="1">
        <f t="shared" si="84"/>
        <v>0</v>
      </c>
      <c r="BC87" s="1">
        <f t="shared" si="85"/>
        <v>0</v>
      </c>
      <c r="BD87" s="1">
        <f t="shared" si="86"/>
        <v>0</v>
      </c>
      <c r="BE87" s="1">
        <f t="shared" si="87"/>
        <v>0</v>
      </c>
      <c r="BF87" s="1">
        <f t="shared" si="88"/>
        <v>0</v>
      </c>
      <c r="BG87" s="1">
        <f t="shared" si="89"/>
        <v>0</v>
      </c>
      <c r="BH87" s="1">
        <f t="shared" si="90"/>
        <v>0</v>
      </c>
      <c r="BI87" s="1">
        <f t="shared" si="91"/>
        <v>0</v>
      </c>
      <c r="BJ87" s="1">
        <f t="shared" si="92"/>
        <v>0</v>
      </c>
      <c r="BK87" s="1">
        <f t="shared" si="93"/>
        <v>0</v>
      </c>
      <c r="BL87" s="1">
        <f t="shared" si="94"/>
        <v>0</v>
      </c>
      <c r="BM87" s="1">
        <f t="shared" si="95"/>
        <v>0</v>
      </c>
      <c r="BN87" s="1">
        <f t="shared" si="96"/>
        <v>0</v>
      </c>
      <c r="BO87" s="1">
        <f t="shared" si="97"/>
        <v>0</v>
      </c>
      <c r="BP87" s="1">
        <f t="shared" si="98"/>
        <v>0</v>
      </c>
      <c r="BQ87" s="1">
        <f t="shared" si="99"/>
        <v>0</v>
      </c>
    </row>
    <row r="88" spans="38:69" x14ac:dyDescent="0.2">
      <c r="AL88" s="1">
        <f t="shared" si="68"/>
        <v>0</v>
      </c>
      <c r="AM88" s="1">
        <f t="shared" si="69"/>
        <v>0</v>
      </c>
      <c r="AN88" s="1">
        <f t="shared" si="70"/>
        <v>0</v>
      </c>
      <c r="AO88" s="1">
        <f t="shared" si="71"/>
        <v>0</v>
      </c>
      <c r="AP88" s="1">
        <f t="shared" si="72"/>
        <v>0</v>
      </c>
      <c r="AQ88" s="1">
        <f t="shared" si="73"/>
        <v>0</v>
      </c>
      <c r="AR88" s="1">
        <f t="shared" si="74"/>
        <v>0</v>
      </c>
      <c r="AS88" s="1">
        <f t="shared" si="75"/>
        <v>0</v>
      </c>
      <c r="AT88" s="1">
        <f t="shared" si="76"/>
        <v>0</v>
      </c>
      <c r="AU88" s="1">
        <f t="shared" si="77"/>
        <v>0</v>
      </c>
      <c r="AV88" s="1">
        <f t="shared" si="78"/>
        <v>0</v>
      </c>
      <c r="AW88" s="1">
        <f t="shared" si="79"/>
        <v>0</v>
      </c>
      <c r="AX88" s="1">
        <f t="shared" si="80"/>
        <v>0</v>
      </c>
      <c r="AY88" s="1">
        <f t="shared" si="81"/>
        <v>0</v>
      </c>
      <c r="AZ88" s="1">
        <f t="shared" si="82"/>
        <v>0</v>
      </c>
      <c r="BA88" s="1">
        <f t="shared" si="83"/>
        <v>0</v>
      </c>
      <c r="BB88" s="1">
        <f t="shared" si="84"/>
        <v>0</v>
      </c>
      <c r="BC88" s="1">
        <f t="shared" si="85"/>
        <v>0</v>
      </c>
      <c r="BD88" s="1">
        <f t="shared" si="86"/>
        <v>0</v>
      </c>
      <c r="BE88" s="1">
        <f t="shared" si="87"/>
        <v>0</v>
      </c>
      <c r="BF88" s="1">
        <f t="shared" si="88"/>
        <v>0</v>
      </c>
      <c r="BG88" s="1">
        <f t="shared" si="89"/>
        <v>0</v>
      </c>
      <c r="BH88" s="1">
        <f t="shared" si="90"/>
        <v>0</v>
      </c>
      <c r="BI88" s="1">
        <f t="shared" si="91"/>
        <v>0</v>
      </c>
      <c r="BJ88" s="1">
        <f t="shared" si="92"/>
        <v>0</v>
      </c>
      <c r="BK88" s="1">
        <f t="shared" si="93"/>
        <v>0</v>
      </c>
      <c r="BL88" s="1">
        <f t="shared" si="94"/>
        <v>0</v>
      </c>
      <c r="BM88" s="1">
        <f t="shared" si="95"/>
        <v>0</v>
      </c>
      <c r="BN88" s="1">
        <f t="shared" si="96"/>
        <v>0</v>
      </c>
      <c r="BO88" s="1">
        <f t="shared" si="97"/>
        <v>0</v>
      </c>
      <c r="BP88" s="1">
        <f t="shared" si="98"/>
        <v>0</v>
      </c>
      <c r="BQ88" s="1">
        <f t="shared" si="99"/>
        <v>0</v>
      </c>
    </row>
    <row r="89" spans="38:69" x14ac:dyDescent="0.2">
      <c r="AL89" s="1">
        <f t="shared" si="68"/>
        <v>0</v>
      </c>
      <c r="AM89" s="1">
        <f t="shared" si="69"/>
        <v>0</v>
      </c>
      <c r="AN89" s="1">
        <f t="shared" si="70"/>
        <v>0</v>
      </c>
      <c r="AO89" s="1">
        <f t="shared" si="71"/>
        <v>0</v>
      </c>
      <c r="AP89" s="1">
        <f t="shared" si="72"/>
        <v>0</v>
      </c>
      <c r="AQ89" s="1">
        <f t="shared" si="73"/>
        <v>0</v>
      </c>
      <c r="AR89" s="1">
        <f t="shared" si="74"/>
        <v>0</v>
      </c>
      <c r="AS89" s="1">
        <f t="shared" si="75"/>
        <v>0</v>
      </c>
      <c r="AT89" s="1">
        <f t="shared" si="76"/>
        <v>0</v>
      </c>
      <c r="AU89" s="1">
        <f t="shared" si="77"/>
        <v>0</v>
      </c>
      <c r="AV89" s="1">
        <f t="shared" si="78"/>
        <v>0</v>
      </c>
      <c r="AW89" s="1">
        <f t="shared" si="79"/>
        <v>0</v>
      </c>
      <c r="AX89" s="1">
        <f t="shared" si="80"/>
        <v>0</v>
      </c>
      <c r="AY89" s="1">
        <f t="shared" si="81"/>
        <v>0</v>
      </c>
      <c r="AZ89" s="1">
        <f t="shared" si="82"/>
        <v>0</v>
      </c>
      <c r="BA89" s="1">
        <f t="shared" si="83"/>
        <v>0</v>
      </c>
      <c r="BB89" s="1">
        <f t="shared" si="84"/>
        <v>0</v>
      </c>
      <c r="BC89" s="1">
        <f t="shared" si="85"/>
        <v>0</v>
      </c>
      <c r="BD89" s="1">
        <f t="shared" si="86"/>
        <v>0</v>
      </c>
      <c r="BE89" s="1">
        <f t="shared" si="87"/>
        <v>0</v>
      </c>
      <c r="BF89" s="1">
        <f t="shared" si="88"/>
        <v>0</v>
      </c>
      <c r="BG89" s="1">
        <f t="shared" si="89"/>
        <v>0</v>
      </c>
      <c r="BH89" s="1">
        <f t="shared" si="90"/>
        <v>0</v>
      </c>
      <c r="BI89" s="1">
        <f t="shared" si="91"/>
        <v>0</v>
      </c>
      <c r="BJ89" s="1">
        <f t="shared" si="92"/>
        <v>0</v>
      </c>
      <c r="BK89" s="1">
        <f t="shared" si="93"/>
        <v>0</v>
      </c>
      <c r="BL89" s="1">
        <f t="shared" si="94"/>
        <v>0</v>
      </c>
      <c r="BM89" s="1">
        <f t="shared" si="95"/>
        <v>0</v>
      </c>
      <c r="BN89" s="1">
        <f t="shared" si="96"/>
        <v>0</v>
      </c>
      <c r="BO89" s="1">
        <f t="shared" si="97"/>
        <v>0</v>
      </c>
      <c r="BP89" s="1">
        <f t="shared" si="98"/>
        <v>0</v>
      </c>
      <c r="BQ89" s="1">
        <f t="shared" si="99"/>
        <v>0</v>
      </c>
    </row>
    <row r="90" spans="38:69" x14ac:dyDescent="0.2">
      <c r="AL90" s="1">
        <f t="shared" si="68"/>
        <v>0</v>
      </c>
      <c r="AM90" s="1">
        <f t="shared" si="69"/>
        <v>0</v>
      </c>
      <c r="AN90" s="1">
        <f t="shared" si="70"/>
        <v>0</v>
      </c>
      <c r="AO90" s="1">
        <f t="shared" si="71"/>
        <v>0</v>
      </c>
      <c r="AP90" s="1">
        <f t="shared" si="72"/>
        <v>0</v>
      </c>
      <c r="AQ90" s="1">
        <f t="shared" si="73"/>
        <v>0</v>
      </c>
      <c r="AR90" s="1">
        <f t="shared" si="74"/>
        <v>0</v>
      </c>
      <c r="AS90" s="1">
        <f t="shared" si="75"/>
        <v>0</v>
      </c>
      <c r="AT90" s="1">
        <f t="shared" si="76"/>
        <v>0</v>
      </c>
      <c r="AU90" s="1">
        <f t="shared" si="77"/>
        <v>0</v>
      </c>
      <c r="AV90" s="1">
        <f t="shared" si="78"/>
        <v>0</v>
      </c>
      <c r="AW90" s="1">
        <f t="shared" si="79"/>
        <v>0</v>
      </c>
      <c r="AX90" s="1">
        <f t="shared" si="80"/>
        <v>0</v>
      </c>
      <c r="AY90" s="1">
        <f t="shared" si="81"/>
        <v>0</v>
      </c>
      <c r="AZ90" s="1">
        <f t="shared" si="82"/>
        <v>0</v>
      </c>
      <c r="BA90" s="1">
        <f t="shared" si="83"/>
        <v>0</v>
      </c>
      <c r="BB90" s="1">
        <f t="shared" si="84"/>
        <v>0</v>
      </c>
      <c r="BC90" s="1">
        <f t="shared" si="85"/>
        <v>0</v>
      </c>
      <c r="BD90" s="1">
        <f t="shared" si="86"/>
        <v>0</v>
      </c>
      <c r="BE90" s="1">
        <f t="shared" si="87"/>
        <v>0</v>
      </c>
      <c r="BF90" s="1">
        <f t="shared" si="88"/>
        <v>0</v>
      </c>
      <c r="BG90" s="1">
        <f t="shared" si="89"/>
        <v>0</v>
      </c>
      <c r="BH90" s="1">
        <f t="shared" si="90"/>
        <v>0</v>
      </c>
      <c r="BI90" s="1">
        <f t="shared" si="91"/>
        <v>0</v>
      </c>
      <c r="BJ90" s="1">
        <f t="shared" si="92"/>
        <v>0</v>
      </c>
      <c r="BK90" s="1">
        <f t="shared" si="93"/>
        <v>0</v>
      </c>
      <c r="BL90" s="1">
        <f t="shared" si="94"/>
        <v>0</v>
      </c>
      <c r="BM90" s="1">
        <f t="shared" si="95"/>
        <v>0</v>
      </c>
      <c r="BN90" s="1">
        <f t="shared" si="96"/>
        <v>0</v>
      </c>
      <c r="BO90" s="1">
        <f t="shared" si="97"/>
        <v>0</v>
      </c>
      <c r="BP90" s="1">
        <f t="shared" si="98"/>
        <v>0</v>
      </c>
      <c r="BQ90" s="1">
        <f t="shared" si="99"/>
        <v>0</v>
      </c>
    </row>
    <row r="91" spans="38:69" x14ac:dyDescent="0.2">
      <c r="AL91" s="1">
        <f t="shared" si="68"/>
        <v>0</v>
      </c>
      <c r="AM91" s="1">
        <f t="shared" si="69"/>
        <v>0</v>
      </c>
      <c r="AN91" s="1">
        <f t="shared" si="70"/>
        <v>0</v>
      </c>
      <c r="AO91" s="1">
        <f t="shared" si="71"/>
        <v>0</v>
      </c>
      <c r="AP91" s="1">
        <f t="shared" si="72"/>
        <v>0</v>
      </c>
      <c r="AQ91" s="1">
        <f t="shared" si="73"/>
        <v>0</v>
      </c>
      <c r="AR91" s="1">
        <f t="shared" si="74"/>
        <v>0</v>
      </c>
      <c r="AS91" s="1">
        <f t="shared" si="75"/>
        <v>0</v>
      </c>
      <c r="AT91" s="1">
        <f t="shared" si="76"/>
        <v>0</v>
      </c>
      <c r="AU91" s="1">
        <f t="shared" si="77"/>
        <v>0</v>
      </c>
      <c r="AV91" s="1">
        <f t="shared" si="78"/>
        <v>0</v>
      </c>
      <c r="AW91" s="1">
        <f t="shared" si="79"/>
        <v>0</v>
      </c>
      <c r="AX91" s="1">
        <f t="shared" si="80"/>
        <v>0</v>
      </c>
      <c r="AY91" s="1">
        <f t="shared" si="81"/>
        <v>0</v>
      </c>
      <c r="AZ91" s="1">
        <f t="shared" si="82"/>
        <v>0</v>
      </c>
      <c r="BA91" s="1">
        <f t="shared" si="83"/>
        <v>0</v>
      </c>
      <c r="BB91" s="1">
        <f t="shared" si="84"/>
        <v>0</v>
      </c>
      <c r="BC91" s="1">
        <f t="shared" si="85"/>
        <v>0</v>
      </c>
      <c r="BD91" s="1">
        <f t="shared" si="86"/>
        <v>0</v>
      </c>
      <c r="BE91" s="1">
        <f t="shared" si="87"/>
        <v>0</v>
      </c>
      <c r="BF91" s="1">
        <f t="shared" si="88"/>
        <v>0</v>
      </c>
      <c r="BG91" s="1">
        <f t="shared" si="89"/>
        <v>0</v>
      </c>
      <c r="BH91" s="1">
        <f t="shared" si="90"/>
        <v>0</v>
      </c>
      <c r="BI91" s="1">
        <f t="shared" si="91"/>
        <v>0</v>
      </c>
      <c r="BJ91" s="1">
        <f t="shared" si="92"/>
        <v>0</v>
      </c>
      <c r="BK91" s="1">
        <f t="shared" si="93"/>
        <v>0</v>
      </c>
      <c r="BL91" s="1">
        <f t="shared" si="94"/>
        <v>0</v>
      </c>
      <c r="BM91" s="1">
        <f t="shared" si="95"/>
        <v>0</v>
      </c>
      <c r="BN91" s="1">
        <f t="shared" si="96"/>
        <v>0</v>
      </c>
      <c r="BO91" s="1">
        <f t="shared" si="97"/>
        <v>0</v>
      </c>
      <c r="BP91" s="1">
        <f t="shared" si="98"/>
        <v>0</v>
      </c>
      <c r="BQ91" s="1">
        <f t="shared" si="99"/>
        <v>0</v>
      </c>
    </row>
    <row r="92" spans="38:69" x14ac:dyDescent="0.2">
      <c r="AL92" s="1">
        <f t="shared" si="68"/>
        <v>0</v>
      </c>
      <c r="AM92" s="1">
        <f t="shared" si="69"/>
        <v>0</v>
      </c>
      <c r="AN92" s="1">
        <f t="shared" si="70"/>
        <v>0</v>
      </c>
      <c r="AO92" s="1">
        <f t="shared" si="71"/>
        <v>0</v>
      </c>
      <c r="AP92" s="1">
        <f t="shared" si="72"/>
        <v>0</v>
      </c>
      <c r="AQ92" s="1">
        <f t="shared" si="73"/>
        <v>0</v>
      </c>
      <c r="AR92" s="1">
        <f t="shared" si="74"/>
        <v>0</v>
      </c>
      <c r="AS92" s="1">
        <f t="shared" si="75"/>
        <v>0</v>
      </c>
      <c r="AT92" s="1">
        <f t="shared" si="76"/>
        <v>0</v>
      </c>
      <c r="AU92" s="1">
        <f t="shared" si="77"/>
        <v>0</v>
      </c>
      <c r="AV92" s="1">
        <f t="shared" si="78"/>
        <v>0</v>
      </c>
      <c r="AW92" s="1">
        <f t="shared" si="79"/>
        <v>0</v>
      </c>
      <c r="AX92" s="1">
        <f t="shared" si="80"/>
        <v>0</v>
      </c>
      <c r="AY92" s="1">
        <f t="shared" si="81"/>
        <v>0</v>
      </c>
      <c r="AZ92" s="1">
        <f t="shared" si="82"/>
        <v>0</v>
      </c>
      <c r="BA92" s="1">
        <f t="shared" si="83"/>
        <v>0</v>
      </c>
      <c r="BB92" s="1">
        <f t="shared" si="84"/>
        <v>0</v>
      </c>
      <c r="BC92" s="1">
        <f t="shared" si="85"/>
        <v>0</v>
      </c>
      <c r="BD92" s="1">
        <f t="shared" si="86"/>
        <v>0</v>
      </c>
      <c r="BE92" s="1">
        <f t="shared" si="87"/>
        <v>0</v>
      </c>
      <c r="BF92" s="1">
        <f t="shared" si="88"/>
        <v>0</v>
      </c>
      <c r="BG92" s="1">
        <f t="shared" si="89"/>
        <v>0</v>
      </c>
      <c r="BH92" s="1">
        <f t="shared" si="90"/>
        <v>0</v>
      </c>
      <c r="BI92" s="1">
        <f t="shared" si="91"/>
        <v>0</v>
      </c>
      <c r="BJ92" s="1">
        <f t="shared" si="92"/>
        <v>0</v>
      </c>
      <c r="BK92" s="1">
        <f t="shared" si="93"/>
        <v>0</v>
      </c>
      <c r="BL92" s="1">
        <f t="shared" si="94"/>
        <v>0</v>
      </c>
      <c r="BM92" s="1">
        <f t="shared" si="95"/>
        <v>0</v>
      </c>
      <c r="BN92" s="1">
        <f t="shared" si="96"/>
        <v>0</v>
      </c>
      <c r="BO92" s="1">
        <f t="shared" si="97"/>
        <v>0</v>
      </c>
      <c r="BP92" s="1">
        <f t="shared" si="98"/>
        <v>0</v>
      </c>
      <c r="BQ92" s="1">
        <f t="shared" si="99"/>
        <v>0</v>
      </c>
    </row>
    <row r="93" spans="38:69" x14ac:dyDescent="0.2">
      <c r="AL93" s="1">
        <f t="shared" si="68"/>
        <v>0</v>
      </c>
      <c r="AM93" s="1">
        <f t="shared" si="69"/>
        <v>0</v>
      </c>
      <c r="AN93" s="1">
        <f t="shared" si="70"/>
        <v>0</v>
      </c>
      <c r="AO93" s="1">
        <f t="shared" si="71"/>
        <v>0</v>
      </c>
      <c r="AP93" s="1">
        <f t="shared" si="72"/>
        <v>0</v>
      </c>
      <c r="AQ93" s="1">
        <f t="shared" si="73"/>
        <v>0</v>
      </c>
      <c r="AR93" s="1">
        <f t="shared" si="74"/>
        <v>0</v>
      </c>
      <c r="AS93" s="1">
        <f t="shared" si="75"/>
        <v>0</v>
      </c>
      <c r="AT93" s="1">
        <f t="shared" si="76"/>
        <v>0</v>
      </c>
      <c r="AU93" s="1">
        <f t="shared" si="77"/>
        <v>0</v>
      </c>
      <c r="AV93" s="1">
        <f t="shared" si="78"/>
        <v>0</v>
      </c>
      <c r="AW93" s="1">
        <f t="shared" si="79"/>
        <v>0</v>
      </c>
      <c r="AX93" s="1">
        <f t="shared" si="80"/>
        <v>0</v>
      </c>
      <c r="AY93" s="1">
        <f t="shared" si="81"/>
        <v>0</v>
      </c>
      <c r="AZ93" s="1">
        <f t="shared" si="82"/>
        <v>0</v>
      </c>
      <c r="BA93" s="1">
        <f t="shared" si="83"/>
        <v>0</v>
      </c>
      <c r="BB93" s="1">
        <f t="shared" si="84"/>
        <v>0</v>
      </c>
      <c r="BC93" s="1">
        <f t="shared" si="85"/>
        <v>0</v>
      </c>
      <c r="BD93" s="1">
        <f t="shared" si="86"/>
        <v>0</v>
      </c>
      <c r="BE93" s="1">
        <f t="shared" si="87"/>
        <v>0</v>
      </c>
      <c r="BF93" s="1">
        <f t="shared" si="88"/>
        <v>0</v>
      </c>
      <c r="BG93" s="1">
        <f t="shared" si="89"/>
        <v>0</v>
      </c>
      <c r="BH93" s="1">
        <f t="shared" si="90"/>
        <v>0</v>
      </c>
      <c r="BI93" s="1">
        <f t="shared" si="91"/>
        <v>0</v>
      </c>
      <c r="BJ93" s="1">
        <f t="shared" si="92"/>
        <v>0</v>
      </c>
      <c r="BK93" s="1">
        <f t="shared" si="93"/>
        <v>0</v>
      </c>
      <c r="BL93" s="1">
        <f t="shared" si="94"/>
        <v>0</v>
      </c>
      <c r="BM93" s="1">
        <f t="shared" si="95"/>
        <v>0</v>
      </c>
      <c r="BN93" s="1">
        <f t="shared" si="96"/>
        <v>0</v>
      </c>
      <c r="BO93" s="1">
        <f t="shared" si="97"/>
        <v>0</v>
      </c>
      <c r="BP93" s="1">
        <f t="shared" si="98"/>
        <v>0</v>
      </c>
      <c r="BQ93" s="1">
        <f t="shared" si="99"/>
        <v>0</v>
      </c>
    </row>
    <row r="94" spans="38:69" x14ac:dyDescent="0.2">
      <c r="AL94" s="1">
        <f t="shared" si="68"/>
        <v>0</v>
      </c>
      <c r="AM94" s="1">
        <f t="shared" si="69"/>
        <v>0</v>
      </c>
      <c r="AN94" s="1">
        <f t="shared" si="70"/>
        <v>0</v>
      </c>
      <c r="AO94" s="1">
        <f t="shared" si="71"/>
        <v>0</v>
      </c>
      <c r="AP94" s="1">
        <f t="shared" si="72"/>
        <v>0</v>
      </c>
      <c r="AQ94" s="1">
        <f t="shared" si="73"/>
        <v>0</v>
      </c>
      <c r="AR94" s="1">
        <f t="shared" si="74"/>
        <v>0</v>
      </c>
      <c r="AS94" s="1">
        <f t="shared" si="75"/>
        <v>0</v>
      </c>
      <c r="AT94" s="1">
        <f t="shared" si="76"/>
        <v>0</v>
      </c>
      <c r="AU94" s="1">
        <f t="shared" si="77"/>
        <v>0</v>
      </c>
      <c r="AV94" s="1">
        <f t="shared" si="78"/>
        <v>0</v>
      </c>
      <c r="AW94" s="1">
        <f t="shared" si="79"/>
        <v>0</v>
      </c>
      <c r="AX94" s="1">
        <f t="shared" si="80"/>
        <v>0</v>
      </c>
      <c r="AY94" s="1">
        <f t="shared" si="81"/>
        <v>0</v>
      </c>
      <c r="AZ94" s="1">
        <f t="shared" si="82"/>
        <v>0</v>
      </c>
      <c r="BA94" s="1">
        <f t="shared" si="83"/>
        <v>0</v>
      </c>
      <c r="BB94" s="1">
        <f t="shared" si="84"/>
        <v>0</v>
      </c>
      <c r="BC94" s="1">
        <f t="shared" si="85"/>
        <v>0</v>
      </c>
      <c r="BD94" s="1">
        <f t="shared" si="86"/>
        <v>0</v>
      </c>
      <c r="BE94" s="1">
        <f t="shared" si="87"/>
        <v>0</v>
      </c>
      <c r="BF94" s="1">
        <f t="shared" si="88"/>
        <v>0</v>
      </c>
      <c r="BG94" s="1">
        <f t="shared" si="89"/>
        <v>0</v>
      </c>
      <c r="BH94" s="1">
        <f t="shared" si="90"/>
        <v>0</v>
      </c>
      <c r="BI94" s="1">
        <f t="shared" si="91"/>
        <v>0</v>
      </c>
      <c r="BJ94" s="1">
        <f t="shared" si="92"/>
        <v>0</v>
      </c>
      <c r="BK94" s="1">
        <f t="shared" si="93"/>
        <v>0</v>
      </c>
      <c r="BL94" s="1">
        <f t="shared" si="94"/>
        <v>0</v>
      </c>
      <c r="BM94" s="1">
        <f t="shared" si="95"/>
        <v>0</v>
      </c>
      <c r="BN94" s="1">
        <f t="shared" si="96"/>
        <v>0</v>
      </c>
      <c r="BO94" s="1">
        <f t="shared" si="97"/>
        <v>0</v>
      </c>
      <c r="BP94" s="1">
        <f t="shared" si="98"/>
        <v>0</v>
      </c>
      <c r="BQ94" s="1">
        <f t="shared" si="99"/>
        <v>0</v>
      </c>
    </row>
    <row r="95" spans="38:69" x14ac:dyDescent="0.2">
      <c r="AL95" s="1">
        <f t="shared" si="68"/>
        <v>0</v>
      </c>
      <c r="AM95" s="1">
        <f t="shared" si="69"/>
        <v>0</v>
      </c>
      <c r="AN95" s="1">
        <f t="shared" si="70"/>
        <v>0</v>
      </c>
      <c r="AO95" s="1">
        <f t="shared" si="71"/>
        <v>0</v>
      </c>
      <c r="AP95" s="1">
        <f t="shared" si="72"/>
        <v>0</v>
      </c>
      <c r="AQ95" s="1">
        <f t="shared" si="73"/>
        <v>0</v>
      </c>
      <c r="AR95" s="1">
        <f t="shared" si="74"/>
        <v>0</v>
      </c>
      <c r="AS95" s="1">
        <f t="shared" si="75"/>
        <v>0</v>
      </c>
      <c r="AT95" s="1">
        <f t="shared" si="76"/>
        <v>0</v>
      </c>
      <c r="AU95" s="1">
        <f t="shared" si="77"/>
        <v>0</v>
      </c>
      <c r="AV95" s="1">
        <f t="shared" si="78"/>
        <v>0</v>
      </c>
      <c r="AW95" s="1">
        <f t="shared" si="79"/>
        <v>0</v>
      </c>
      <c r="AX95" s="1">
        <f t="shared" si="80"/>
        <v>0</v>
      </c>
      <c r="AY95" s="1">
        <f t="shared" si="81"/>
        <v>0</v>
      </c>
      <c r="AZ95" s="1">
        <f t="shared" si="82"/>
        <v>0</v>
      </c>
      <c r="BA95" s="1">
        <f t="shared" si="83"/>
        <v>0</v>
      </c>
      <c r="BB95" s="1">
        <f t="shared" si="84"/>
        <v>0</v>
      </c>
      <c r="BC95" s="1">
        <f t="shared" si="85"/>
        <v>0</v>
      </c>
      <c r="BD95" s="1">
        <f t="shared" si="86"/>
        <v>0</v>
      </c>
      <c r="BE95" s="1">
        <f t="shared" si="87"/>
        <v>0</v>
      </c>
      <c r="BF95" s="1">
        <f t="shared" si="88"/>
        <v>0</v>
      </c>
      <c r="BG95" s="1">
        <f t="shared" si="89"/>
        <v>0</v>
      </c>
      <c r="BH95" s="1">
        <f t="shared" si="90"/>
        <v>0</v>
      </c>
      <c r="BI95" s="1">
        <f t="shared" si="91"/>
        <v>0</v>
      </c>
      <c r="BJ95" s="1">
        <f t="shared" si="92"/>
        <v>0</v>
      </c>
      <c r="BK95" s="1">
        <f t="shared" si="93"/>
        <v>0</v>
      </c>
      <c r="BL95" s="1">
        <f t="shared" si="94"/>
        <v>0</v>
      </c>
      <c r="BM95" s="1">
        <f t="shared" si="95"/>
        <v>0</v>
      </c>
      <c r="BN95" s="1">
        <f t="shared" si="96"/>
        <v>0</v>
      </c>
      <c r="BO95" s="1">
        <f t="shared" si="97"/>
        <v>0</v>
      </c>
      <c r="BP95" s="1">
        <f t="shared" si="98"/>
        <v>0</v>
      </c>
      <c r="BQ95" s="1">
        <f t="shared" si="99"/>
        <v>0</v>
      </c>
    </row>
    <row r="96" spans="38:69" x14ac:dyDescent="0.2">
      <c r="AL96" s="1">
        <f t="shared" si="68"/>
        <v>0</v>
      </c>
      <c r="AM96" s="1">
        <f t="shared" si="69"/>
        <v>0</v>
      </c>
      <c r="AN96" s="1">
        <f t="shared" si="70"/>
        <v>0</v>
      </c>
      <c r="AO96" s="1">
        <f t="shared" si="71"/>
        <v>0</v>
      </c>
      <c r="AP96" s="1">
        <f t="shared" si="72"/>
        <v>0</v>
      </c>
      <c r="AQ96" s="1">
        <f t="shared" si="73"/>
        <v>0</v>
      </c>
      <c r="AR96" s="1">
        <f t="shared" si="74"/>
        <v>0</v>
      </c>
      <c r="AS96" s="1">
        <f t="shared" si="75"/>
        <v>0</v>
      </c>
      <c r="AT96" s="1">
        <f t="shared" si="76"/>
        <v>0</v>
      </c>
      <c r="AU96" s="1">
        <f t="shared" si="77"/>
        <v>0</v>
      </c>
      <c r="AV96" s="1">
        <f t="shared" si="78"/>
        <v>0</v>
      </c>
      <c r="AW96" s="1">
        <f t="shared" si="79"/>
        <v>0</v>
      </c>
      <c r="AX96" s="1">
        <f t="shared" si="80"/>
        <v>0</v>
      </c>
      <c r="AY96" s="1">
        <f t="shared" si="81"/>
        <v>0</v>
      </c>
      <c r="AZ96" s="1">
        <f t="shared" si="82"/>
        <v>0</v>
      </c>
      <c r="BA96" s="1">
        <f t="shared" si="83"/>
        <v>0</v>
      </c>
      <c r="BB96" s="1">
        <f t="shared" si="84"/>
        <v>0</v>
      </c>
      <c r="BC96" s="1">
        <f t="shared" si="85"/>
        <v>0</v>
      </c>
      <c r="BD96" s="1">
        <f t="shared" si="86"/>
        <v>0</v>
      </c>
      <c r="BE96" s="1">
        <f t="shared" si="87"/>
        <v>0</v>
      </c>
      <c r="BF96" s="1">
        <f t="shared" si="88"/>
        <v>0</v>
      </c>
      <c r="BG96" s="1">
        <f t="shared" si="89"/>
        <v>0</v>
      </c>
      <c r="BH96" s="1">
        <f t="shared" si="90"/>
        <v>0</v>
      </c>
      <c r="BI96" s="1">
        <f t="shared" si="91"/>
        <v>0</v>
      </c>
      <c r="BJ96" s="1">
        <f t="shared" si="92"/>
        <v>0</v>
      </c>
      <c r="BK96" s="1">
        <f t="shared" si="93"/>
        <v>0</v>
      </c>
      <c r="BL96" s="1">
        <f t="shared" si="94"/>
        <v>0</v>
      </c>
      <c r="BM96" s="1">
        <f t="shared" si="95"/>
        <v>0</v>
      </c>
      <c r="BN96" s="1">
        <f t="shared" si="96"/>
        <v>0</v>
      </c>
      <c r="BO96" s="1">
        <f t="shared" si="97"/>
        <v>0</v>
      </c>
      <c r="BP96" s="1">
        <f t="shared" si="98"/>
        <v>0</v>
      </c>
      <c r="BQ96" s="1">
        <f t="shared" si="99"/>
        <v>0</v>
      </c>
    </row>
    <row r="97" spans="38:69" x14ac:dyDescent="0.2">
      <c r="AL97" s="1">
        <f t="shared" si="68"/>
        <v>0</v>
      </c>
      <c r="AM97" s="1">
        <f t="shared" si="69"/>
        <v>0</v>
      </c>
      <c r="AN97" s="1">
        <f t="shared" si="70"/>
        <v>0</v>
      </c>
      <c r="AO97" s="1">
        <f t="shared" si="71"/>
        <v>0</v>
      </c>
      <c r="AP97" s="1">
        <f t="shared" si="72"/>
        <v>0</v>
      </c>
      <c r="AQ97" s="1">
        <f t="shared" si="73"/>
        <v>0</v>
      </c>
      <c r="AR97" s="1">
        <f t="shared" si="74"/>
        <v>0</v>
      </c>
      <c r="AS97" s="1">
        <f t="shared" si="75"/>
        <v>0</v>
      </c>
      <c r="AT97" s="1">
        <f t="shared" si="76"/>
        <v>0</v>
      </c>
      <c r="AU97" s="1">
        <f t="shared" si="77"/>
        <v>0</v>
      </c>
      <c r="AV97" s="1">
        <f t="shared" si="78"/>
        <v>0</v>
      </c>
      <c r="AW97" s="1">
        <f t="shared" si="79"/>
        <v>0</v>
      </c>
      <c r="AX97" s="1">
        <f t="shared" si="80"/>
        <v>0</v>
      </c>
      <c r="AY97" s="1">
        <f t="shared" si="81"/>
        <v>0</v>
      </c>
      <c r="AZ97" s="1">
        <f t="shared" si="82"/>
        <v>0</v>
      </c>
      <c r="BA97" s="1">
        <f t="shared" si="83"/>
        <v>0</v>
      </c>
      <c r="BB97" s="1">
        <f t="shared" si="84"/>
        <v>0</v>
      </c>
      <c r="BC97" s="1">
        <f t="shared" si="85"/>
        <v>0</v>
      </c>
      <c r="BD97" s="1">
        <f t="shared" si="86"/>
        <v>0</v>
      </c>
      <c r="BE97" s="1">
        <f t="shared" si="87"/>
        <v>0</v>
      </c>
      <c r="BF97" s="1">
        <f t="shared" si="88"/>
        <v>0</v>
      </c>
      <c r="BG97" s="1">
        <f t="shared" si="89"/>
        <v>0</v>
      </c>
      <c r="BH97" s="1">
        <f t="shared" si="90"/>
        <v>0</v>
      </c>
      <c r="BI97" s="1">
        <f t="shared" si="91"/>
        <v>0</v>
      </c>
      <c r="BJ97" s="1">
        <f t="shared" si="92"/>
        <v>0</v>
      </c>
      <c r="BK97" s="1">
        <f t="shared" si="93"/>
        <v>0</v>
      </c>
      <c r="BL97" s="1">
        <f t="shared" si="94"/>
        <v>0</v>
      </c>
      <c r="BM97" s="1">
        <f t="shared" si="95"/>
        <v>0</v>
      </c>
      <c r="BN97" s="1">
        <f t="shared" si="96"/>
        <v>0</v>
      </c>
      <c r="BO97" s="1">
        <f t="shared" si="97"/>
        <v>0</v>
      </c>
      <c r="BP97" s="1">
        <f t="shared" si="98"/>
        <v>0</v>
      </c>
      <c r="BQ97" s="1">
        <f t="shared" si="99"/>
        <v>0</v>
      </c>
    </row>
    <row r="98" spans="38:69" x14ac:dyDescent="0.2">
      <c r="AL98" s="1">
        <f t="shared" si="68"/>
        <v>0</v>
      </c>
      <c r="AM98" s="1">
        <f t="shared" si="69"/>
        <v>0</v>
      </c>
      <c r="AN98" s="1">
        <f t="shared" si="70"/>
        <v>0</v>
      </c>
      <c r="AO98" s="1">
        <f t="shared" si="71"/>
        <v>0</v>
      </c>
      <c r="AP98" s="1">
        <f t="shared" si="72"/>
        <v>0</v>
      </c>
      <c r="AQ98" s="1">
        <f t="shared" si="73"/>
        <v>0</v>
      </c>
      <c r="AR98" s="1">
        <f t="shared" si="74"/>
        <v>0</v>
      </c>
      <c r="AS98" s="1">
        <f t="shared" si="75"/>
        <v>0</v>
      </c>
      <c r="AT98" s="1">
        <f t="shared" si="76"/>
        <v>0</v>
      </c>
      <c r="AU98" s="1">
        <f t="shared" si="77"/>
        <v>0</v>
      </c>
      <c r="AV98" s="1">
        <f t="shared" si="78"/>
        <v>0</v>
      </c>
      <c r="AW98" s="1">
        <f t="shared" si="79"/>
        <v>0</v>
      </c>
      <c r="AX98" s="1">
        <f t="shared" si="80"/>
        <v>0</v>
      </c>
      <c r="AY98" s="1">
        <f t="shared" si="81"/>
        <v>0</v>
      </c>
      <c r="AZ98" s="1">
        <f t="shared" si="82"/>
        <v>0</v>
      </c>
      <c r="BA98" s="1">
        <f t="shared" si="83"/>
        <v>0</v>
      </c>
      <c r="BB98" s="1">
        <f t="shared" si="84"/>
        <v>0</v>
      </c>
      <c r="BC98" s="1">
        <f t="shared" si="85"/>
        <v>0</v>
      </c>
      <c r="BD98" s="1">
        <f t="shared" si="86"/>
        <v>0</v>
      </c>
      <c r="BE98" s="1">
        <f t="shared" si="87"/>
        <v>0</v>
      </c>
      <c r="BF98" s="1">
        <f t="shared" si="88"/>
        <v>0</v>
      </c>
      <c r="BG98" s="1">
        <f t="shared" si="89"/>
        <v>0</v>
      </c>
      <c r="BH98" s="1">
        <f t="shared" si="90"/>
        <v>0</v>
      </c>
      <c r="BI98" s="1">
        <f t="shared" si="91"/>
        <v>0</v>
      </c>
      <c r="BJ98" s="1">
        <f t="shared" si="92"/>
        <v>0</v>
      </c>
      <c r="BK98" s="1">
        <f t="shared" si="93"/>
        <v>0</v>
      </c>
      <c r="BL98" s="1">
        <f t="shared" si="94"/>
        <v>0</v>
      </c>
      <c r="BM98" s="1">
        <f t="shared" si="95"/>
        <v>0</v>
      </c>
      <c r="BN98" s="1">
        <f t="shared" si="96"/>
        <v>0</v>
      </c>
      <c r="BO98" s="1">
        <f t="shared" si="97"/>
        <v>0</v>
      </c>
      <c r="BP98" s="1">
        <f t="shared" si="98"/>
        <v>0</v>
      </c>
      <c r="BQ98" s="1">
        <f t="shared" si="99"/>
        <v>0</v>
      </c>
    </row>
    <row r="99" spans="38:69" x14ac:dyDescent="0.2">
      <c r="AL99" s="1">
        <f t="shared" si="68"/>
        <v>0</v>
      </c>
      <c r="AM99" s="1">
        <f t="shared" si="69"/>
        <v>0</v>
      </c>
      <c r="AN99" s="1">
        <f t="shared" si="70"/>
        <v>0</v>
      </c>
      <c r="AO99" s="1">
        <f t="shared" si="71"/>
        <v>0</v>
      </c>
      <c r="AP99" s="1">
        <f t="shared" si="72"/>
        <v>0</v>
      </c>
      <c r="AQ99" s="1">
        <f t="shared" si="73"/>
        <v>0</v>
      </c>
      <c r="AR99" s="1">
        <f t="shared" si="74"/>
        <v>0</v>
      </c>
      <c r="AS99" s="1">
        <f t="shared" si="75"/>
        <v>0</v>
      </c>
      <c r="AT99" s="1">
        <f t="shared" si="76"/>
        <v>0</v>
      </c>
      <c r="AU99" s="1">
        <f t="shared" si="77"/>
        <v>0</v>
      </c>
      <c r="AV99" s="1">
        <f t="shared" si="78"/>
        <v>0</v>
      </c>
      <c r="AW99" s="1">
        <f t="shared" si="79"/>
        <v>0</v>
      </c>
      <c r="AX99" s="1">
        <f t="shared" si="80"/>
        <v>0</v>
      </c>
      <c r="AY99" s="1">
        <f t="shared" si="81"/>
        <v>0</v>
      </c>
      <c r="AZ99" s="1">
        <f t="shared" si="82"/>
        <v>0</v>
      </c>
      <c r="BA99" s="1">
        <f t="shared" si="83"/>
        <v>0</v>
      </c>
      <c r="BB99" s="1">
        <f t="shared" si="84"/>
        <v>0</v>
      </c>
      <c r="BC99" s="1">
        <f t="shared" si="85"/>
        <v>0</v>
      </c>
      <c r="BD99" s="1">
        <f t="shared" si="86"/>
        <v>0</v>
      </c>
      <c r="BE99" s="1">
        <f t="shared" si="87"/>
        <v>0</v>
      </c>
      <c r="BF99" s="1">
        <f t="shared" si="88"/>
        <v>0</v>
      </c>
      <c r="BG99" s="1">
        <f t="shared" si="89"/>
        <v>0</v>
      </c>
      <c r="BH99" s="1">
        <f t="shared" si="90"/>
        <v>0</v>
      </c>
      <c r="BI99" s="1">
        <f t="shared" si="91"/>
        <v>0</v>
      </c>
      <c r="BJ99" s="1">
        <f t="shared" si="92"/>
        <v>0</v>
      </c>
      <c r="BK99" s="1">
        <f t="shared" si="93"/>
        <v>0</v>
      </c>
      <c r="BL99" s="1">
        <f t="shared" si="94"/>
        <v>0</v>
      </c>
      <c r="BM99" s="1">
        <f t="shared" si="95"/>
        <v>0</v>
      </c>
      <c r="BN99" s="1">
        <f t="shared" si="96"/>
        <v>0</v>
      </c>
      <c r="BO99" s="1">
        <f t="shared" si="97"/>
        <v>0</v>
      </c>
      <c r="BP99" s="1">
        <f t="shared" si="98"/>
        <v>0</v>
      </c>
      <c r="BQ99" s="1">
        <f t="shared" si="99"/>
        <v>0</v>
      </c>
    </row>
    <row r="100" spans="38:69" x14ac:dyDescent="0.2">
      <c r="AL100" s="1">
        <f t="shared" ref="AL100:AL128" si="100">IF(B100&lt;&gt;"",B$3,0)</f>
        <v>0</v>
      </c>
      <c r="AM100" s="1">
        <f t="shared" ref="AM100:AM128" si="101">IF(C100&lt;&gt;"",C$3,0)</f>
        <v>0</v>
      </c>
      <c r="AN100" s="1">
        <f t="shared" ref="AN100:AN128" si="102">IF(D100&lt;&gt;"",D$3,0)</f>
        <v>0</v>
      </c>
      <c r="AO100" s="1">
        <f t="shared" ref="AO100:AO128" si="103">IF(E100&lt;&gt;"",E$3,0)</f>
        <v>0</v>
      </c>
      <c r="AP100" s="1">
        <f t="shared" ref="AP100:AP128" si="104">IF(F100&lt;&gt;"",F$3,0)</f>
        <v>0</v>
      </c>
      <c r="AQ100" s="1">
        <f t="shared" ref="AQ100:AQ128" si="105">IF(G100&lt;&gt;"",G$3,0)</f>
        <v>0</v>
      </c>
      <c r="AR100" s="1">
        <f t="shared" ref="AR100:AR128" si="106">IF(H100&lt;&gt;"",H$3,0)</f>
        <v>0</v>
      </c>
      <c r="AS100" s="1">
        <f t="shared" ref="AS100:AS128" si="107">IF(I100&lt;&gt;"",I$3,0)</f>
        <v>0</v>
      </c>
      <c r="AT100" s="1">
        <f t="shared" ref="AT100:AT128" si="108">IF(J100&lt;&gt;"",J$3,0)</f>
        <v>0</v>
      </c>
      <c r="AU100" s="1">
        <f t="shared" ref="AU100:AU128" si="109">IF(K100&lt;&gt;"",K$3,0)</f>
        <v>0</v>
      </c>
      <c r="AV100" s="1">
        <f t="shared" ref="AV100:AV128" si="110">IF(L100&lt;&gt;"",L$3,0)</f>
        <v>0</v>
      </c>
      <c r="AW100" s="1">
        <f t="shared" ref="AW100:AW128" si="111">IF(M100&lt;&gt;"",M$3,0)</f>
        <v>0</v>
      </c>
      <c r="AX100" s="1">
        <f t="shared" ref="AX100:AX128" si="112">IF(N100&lt;&gt;"",N$3,0)</f>
        <v>0</v>
      </c>
      <c r="AY100" s="1">
        <f t="shared" ref="AY100:AY128" si="113">IF(O100&lt;&gt;"",O$3,0)</f>
        <v>0</v>
      </c>
      <c r="AZ100" s="1">
        <f t="shared" ref="AZ100:AZ128" si="114">IF(P100&lt;&gt;"",P$3,0)</f>
        <v>0</v>
      </c>
      <c r="BA100" s="1">
        <f t="shared" ref="BA100:BA128" si="115">IF(Q100&lt;&gt;"",Q$3,0)</f>
        <v>0</v>
      </c>
      <c r="BB100" s="1">
        <f t="shared" ref="BB100:BB128" si="116">IF(R100&lt;&gt;"",R$3,0)</f>
        <v>0</v>
      </c>
      <c r="BC100" s="1">
        <f t="shared" ref="BC100:BC128" si="117">IF(S100&lt;&gt;"",S$3,0)</f>
        <v>0</v>
      </c>
      <c r="BD100" s="1">
        <f t="shared" ref="BD100:BD128" si="118">IF(T100&lt;&gt;"",T$3,0)</f>
        <v>0</v>
      </c>
      <c r="BE100" s="1">
        <f t="shared" ref="BE100:BE128" si="119">IF(U100&lt;&gt;"",U$3,0)</f>
        <v>0</v>
      </c>
      <c r="BF100" s="1">
        <f t="shared" ref="BF100:BF128" si="120">IF(V100&lt;&gt;"",V$3,0)</f>
        <v>0</v>
      </c>
      <c r="BG100" s="1">
        <f t="shared" ref="BG100:BG128" si="121">IF(W100&lt;&gt;"",W$3,0)</f>
        <v>0</v>
      </c>
      <c r="BH100" s="1">
        <f t="shared" ref="BH100:BH128" si="122">IF(X100&lt;&gt;"",X$3,0)</f>
        <v>0</v>
      </c>
      <c r="BI100" s="1">
        <f t="shared" ref="BI100:BI128" si="123">IF(Y100&lt;&gt;"",Y$3,0)</f>
        <v>0</v>
      </c>
      <c r="BJ100" s="1">
        <f t="shared" ref="BJ100:BJ128" si="124">IF(Z100&lt;&gt;"",Z$3,0)</f>
        <v>0</v>
      </c>
      <c r="BK100" s="1">
        <f t="shared" ref="BK100:BK128" si="125">IF(AA100&lt;&gt;"",AA$3,0)</f>
        <v>0</v>
      </c>
      <c r="BL100" s="1">
        <f t="shared" ref="BL100:BL128" si="126">IF(AB100&lt;&gt;"",AB$3,0)</f>
        <v>0</v>
      </c>
      <c r="BM100" s="1">
        <f t="shared" ref="BM100:BM128" si="127">IF(AC100&lt;&gt;"",AC$3,0)</f>
        <v>0</v>
      </c>
      <c r="BN100" s="1">
        <f t="shared" ref="BN100:BN128" si="128">IF(AD100&lt;&gt;"",AD$3,0)</f>
        <v>0</v>
      </c>
      <c r="BO100" s="1">
        <f t="shared" ref="BO100:BO128" si="129">IF(AE100&lt;&gt;"",AE$3,0)</f>
        <v>0</v>
      </c>
      <c r="BP100" s="1">
        <f t="shared" ref="BP100:BP128" si="130">IF(AF100&lt;&gt;"",AF$3,0)</f>
        <v>0</v>
      </c>
      <c r="BQ100" s="1">
        <f t="shared" ref="BQ100:BQ128" si="131">IF(AG100&lt;&gt;"",AG$3,0)</f>
        <v>0</v>
      </c>
    </row>
    <row r="101" spans="38:69" x14ac:dyDescent="0.2">
      <c r="AL101" s="1">
        <f t="shared" si="100"/>
        <v>0</v>
      </c>
      <c r="AM101" s="1">
        <f t="shared" si="101"/>
        <v>0</v>
      </c>
      <c r="AN101" s="1">
        <f t="shared" si="102"/>
        <v>0</v>
      </c>
      <c r="AO101" s="1">
        <f t="shared" si="103"/>
        <v>0</v>
      </c>
      <c r="AP101" s="1">
        <f t="shared" si="104"/>
        <v>0</v>
      </c>
      <c r="AQ101" s="1">
        <f t="shared" si="105"/>
        <v>0</v>
      </c>
      <c r="AR101" s="1">
        <f t="shared" si="106"/>
        <v>0</v>
      </c>
      <c r="AS101" s="1">
        <f t="shared" si="107"/>
        <v>0</v>
      </c>
      <c r="AT101" s="1">
        <f t="shared" si="108"/>
        <v>0</v>
      </c>
      <c r="AU101" s="1">
        <f t="shared" si="109"/>
        <v>0</v>
      </c>
      <c r="AV101" s="1">
        <f t="shared" si="110"/>
        <v>0</v>
      </c>
      <c r="AW101" s="1">
        <f t="shared" si="111"/>
        <v>0</v>
      </c>
      <c r="AX101" s="1">
        <f t="shared" si="112"/>
        <v>0</v>
      </c>
      <c r="AY101" s="1">
        <f t="shared" si="113"/>
        <v>0</v>
      </c>
      <c r="AZ101" s="1">
        <f t="shared" si="114"/>
        <v>0</v>
      </c>
      <c r="BA101" s="1">
        <f t="shared" si="115"/>
        <v>0</v>
      </c>
      <c r="BB101" s="1">
        <f t="shared" si="116"/>
        <v>0</v>
      </c>
      <c r="BC101" s="1">
        <f t="shared" si="117"/>
        <v>0</v>
      </c>
      <c r="BD101" s="1">
        <f t="shared" si="118"/>
        <v>0</v>
      </c>
      <c r="BE101" s="1">
        <f t="shared" si="119"/>
        <v>0</v>
      </c>
      <c r="BF101" s="1">
        <f t="shared" si="120"/>
        <v>0</v>
      </c>
      <c r="BG101" s="1">
        <f t="shared" si="121"/>
        <v>0</v>
      </c>
      <c r="BH101" s="1">
        <f t="shared" si="122"/>
        <v>0</v>
      </c>
      <c r="BI101" s="1">
        <f t="shared" si="123"/>
        <v>0</v>
      </c>
      <c r="BJ101" s="1">
        <f t="shared" si="124"/>
        <v>0</v>
      </c>
      <c r="BK101" s="1">
        <f t="shared" si="125"/>
        <v>0</v>
      </c>
      <c r="BL101" s="1">
        <f t="shared" si="126"/>
        <v>0</v>
      </c>
      <c r="BM101" s="1">
        <f t="shared" si="127"/>
        <v>0</v>
      </c>
      <c r="BN101" s="1">
        <f t="shared" si="128"/>
        <v>0</v>
      </c>
      <c r="BO101" s="1">
        <f t="shared" si="129"/>
        <v>0</v>
      </c>
      <c r="BP101" s="1">
        <f t="shared" si="130"/>
        <v>0</v>
      </c>
      <c r="BQ101" s="1">
        <f t="shared" si="131"/>
        <v>0</v>
      </c>
    </row>
    <row r="102" spans="38:69" x14ac:dyDescent="0.2">
      <c r="AL102" s="1">
        <f t="shared" si="100"/>
        <v>0</v>
      </c>
      <c r="AM102" s="1">
        <f t="shared" si="101"/>
        <v>0</v>
      </c>
      <c r="AN102" s="1">
        <f t="shared" si="102"/>
        <v>0</v>
      </c>
      <c r="AO102" s="1">
        <f t="shared" si="103"/>
        <v>0</v>
      </c>
      <c r="AP102" s="1">
        <f t="shared" si="104"/>
        <v>0</v>
      </c>
      <c r="AQ102" s="1">
        <f t="shared" si="105"/>
        <v>0</v>
      </c>
      <c r="AR102" s="1">
        <f t="shared" si="106"/>
        <v>0</v>
      </c>
      <c r="AS102" s="1">
        <f t="shared" si="107"/>
        <v>0</v>
      </c>
      <c r="AT102" s="1">
        <f t="shared" si="108"/>
        <v>0</v>
      </c>
      <c r="AU102" s="1">
        <f t="shared" si="109"/>
        <v>0</v>
      </c>
      <c r="AV102" s="1">
        <f t="shared" si="110"/>
        <v>0</v>
      </c>
      <c r="AW102" s="1">
        <f t="shared" si="111"/>
        <v>0</v>
      </c>
      <c r="AX102" s="1">
        <f t="shared" si="112"/>
        <v>0</v>
      </c>
      <c r="AY102" s="1">
        <f t="shared" si="113"/>
        <v>0</v>
      </c>
      <c r="AZ102" s="1">
        <f t="shared" si="114"/>
        <v>0</v>
      </c>
      <c r="BA102" s="1">
        <f t="shared" si="115"/>
        <v>0</v>
      </c>
      <c r="BB102" s="1">
        <f t="shared" si="116"/>
        <v>0</v>
      </c>
      <c r="BC102" s="1">
        <f t="shared" si="117"/>
        <v>0</v>
      </c>
      <c r="BD102" s="1">
        <f t="shared" si="118"/>
        <v>0</v>
      </c>
      <c r="BE102" s="1">
        <f t="shared" si="119"/>
        <v>0</v>
      </c>
      <c r="BF102" s="1">
        <f t="shared" si="120"/>
        <v>0</v>
      </c>
      <c r="BG102" s="1">
        <f t="shared" si="121"/>
        <v>0</v>
      </c>
      <c r="BH102" s="1">
        <f t="shared" si="122"/>
        <v>0</v>
      </c>
      <c r="BI102" s="1">
        <f t="shared" si="123"/>
        <v>0</v>
      </c>
      <c r="BJ102" s="1">
        <f t="shared" si="124"/>
        <v>0</v>
      </c>
      <c r="BK102" s="1">
        <f t="shared" si="125"/>
        <v>0</v>
      </c>
      <c r="BL102" s="1">
        <f t="shared" si="126"/>
        <v>0</v>
      </c>
      <c r="BM102" s="1">
        <f t="shared" si="127"/>
        <v>0</v>
      </c>
      <c r="BN102" s="1">
        <f t="shared" si="128"/>
        <v>0</v>
      </c>
      <c r="BO102" s="1">
        <f t="shared" si="129"/>
        <v>0</v>
      </c>
      <c r="BP102" s="1">
        <f t="shared" si="130"/>
        <v>0</v>
      </c>
      <c r="BQ102" s="1">
        <f t="shared" si="131"/>
        <v>0</v>
      </c>
    </row>
    <row r="103" spans="38:69" x14ac:dyDescent="0.2">
      <c r="AL103" s="1">
        <f t="shared" si="100"/>
        <v>0</v>
      </c>
      <c r="AM103" s="1">
        <f t="shared" si="101"/>
        <v>0</v>
      </c>
      <c r="AN103" s="1">
        <f t="shared" si="102"/>
        <v>0</v>
      </c>
      <c r="AO103" s="1">
        <f t="shared" si="103"/>
        <v>0</v>
      </c>
      <c r="AP103" s="1">
        <f t="shared" si="104"/>
        <v>0</v>
      </c>
      <c r="AQ103" s="1">
        <f t="shared" si="105"/>
        <v>0</v>
      </c>
      <c r="AR103" s="1">
        <f t="shared" si="106"/>
        <v>0</v>
      </c>
      <c r="AS103" s="1">
        <f t="shared" si="107"/>
        <v>0</v>
      </c>
      <c r="AT103" s="1">
        <f t="shared" si="108"/>
        <v>0</v>
      </c>
      <c r="AU103" s="1">
        <f t="shared" si="109"/>
        <v>0</v>
      </c>
      <c r="AV103" s="1">
        <f t="shared" si="110"/>
        <v>0</v>
      </c>
      <c r="AW103" s="1">
        <f t="shared" si="111"/>
        <v>0</v>
      </c>
      <c r="AX103" s="1">
        <f t="shared" si="112"/>
        <v>0</v>
      </c>
      <c r="AY103" s="1">
        <f t="shared" si="113"/>
        <v>0</v>
      </c>
      <c r="AZ103" s="1">
        <f t="shared" si="114"/>
        <v>0</v>
      </c>
      <c r="BA103" s="1">
        <f t="shared" si="115"/>
        <v>0</v>
      </c>
      <c r="BB103" s="1">
        <f t="shared" si="116"/>
        <v>0</v>
      </c>
      <c r="BC103" s="1">
        <f t="shared" si="117"/>
        <v>0</v>
      </c>
      <c r="BD103" s="1">
        <f t="shared" si="118"/>
        <v>0</v>
      </c>
      <c r="BE103" s="1">
        <f t="shared" si="119"/>
        <v>0</v>
      </c>
      <c r="BF103" s="1">
        <f t="shared" si="120"/>
        <v>0</v>
      </c>
      <c r="BG103" s="1">
        <f t="shared" si="121"/>
        <v>0</v>
      </c>
      <c r="BH103" s="1">
        <f t="shared" si="122"/>
        <v>0</v>
      </c>
      <c r="BI103" s="1">
        <f t="shared" si="123"/>
        <v>0</v>
      </c>
      <c r="BJ103" s="1">
        <f t="shared" si="124"/>
        <v>0</v>
      </c>
      <c r="BK103" s="1">
        <f t="shared" si="125"/>
        <v>0</v>
      </c>
      <c r="BL103" s="1">
        <f t="shared" si="126"/>
        <v>0</v>
      </c>
      <c r="BM103" s="1">
        <f t="shared" si="127"/>
        <v>0</v>
      </c>
      <c r="BN103" s="1">
        <f t="shared" si="128"/>
        <v>0</v>
      </c>
      <c r="BO103" s="1">
        <f t="shared" si="129"/>
        <v>0</v>
      </c>
      <c r="BP103" s="1">
        <f t="shared" si="130"/>
        <v>0</v>
      </c>
      <c r="BQ103" s="1">
        <f t="shared" si="131"/>
        <v>0</v>
      </c>
    </row>
    <row r="104" spans="38:69" x14ac:dyDescent="0.2">
      <c r="AL104" s="1">
        <f t="shared" si="100"/>
        <v>0</v>
      </c>
      <c r="AM104" s="1">
        <f t="shared" si="101"/>
        <v>0</v>
      </c>
      <c r="AN104" s="1">
        <f t="shared" si="102"/>
        <v>0</v>
      </c>
      <c r="AO104" s="1">
        <f t="shared" si="103"/>
        <v>0</v>
      </c>
      <c r="AP104" s="1">
        <f t="shared" si="104"/>
        <v>0</v>
      </c>
      <c r="AQ104" s="1">
        <f t="shared" si="105"/>
        <v>0</v>
      </c>
      <c r="AR104" s="1">
        <f t="shared" si="106"/>
        <v>0</v>
      </c>
      <c r="AS104" s="1">
        <f t="shared" si="107"/>
        <v>0</v>
      </c>
      <c r="AT104" s="1">
        <f t="shared" si="108"/>
        <v>0</v>
      </c>
      <c r="AU104" s="1">
        <f t="shared" si="109"/>
        <v>0</v>
      </c>
      <c r="AV104" s="1">
        <f t="shared" si="110"/>
        <v>0</v>
      </c>
      <c r="AW104" s="1">
        <f t="shared" si="111"/>
        <v>0</v>
      </c>
      <c r="AX104" s="1">
        <f t="shared" si="112"/>
        <v>0</v>
      </c>
      <c r="AY104" s="1">
        <f t="shared" si="113"/>
        <v>0</v>
      </c>
      <c r="AZ104" s="1">
        <f t="shared" si="114"/>
        <v>0</v>
      </c>
      <c r="BA104" s="1">
        <f t="shared" si="115"/>
        <v>0</v>
      </c>
      <c r="BB104" s="1">
        <f t="shared" si="116"/>
        <v>0</v>
      </c>
      <c r="BC104" s="1">
        <f t="shared" si="117"/>
        <v>0</v>
      </c>
      <c r="BD104" s="1">
        <f t="shared" si="118"/>
        <v>0</v>
      </c>
      <c r="BE104" s="1">
        <f t="shared" si="119"/>
        <v>0</v>
      </c>
      <c r="BF104" s="1">
        <f t="shared" si="120"/>
        <v>0</v>
      </c>
      <c r="BG104" s="1">
        <f t="shared" si="121"/>
        <v>0</v>
      </c>
      <c r="BH104" s="1">
        <f t="shared" si="122"/>
        <v>0</v>
      </c>
      <c r="BI104" s="1">
        <f t="shared" si="123"/>
        <v>0</v>
      </c>
      <c r="BJ104" s="1">
        <f t="shared" si="124"/>
        <v>0</v>
      </c>
      <c r="BK104" s="1">
        <f t="shared" si="125"/>
        <v>0</v>
      </c>
      <c r="BL104" s="1">
        <f t="shared" si="126"/>
        <v>0</v>
      </c>
      <c r="BM104" s="1">
        <f t="shared" si="127"/>
        <v>0</v>
      </c>
      <c r="BN104" s="1">
        <f t="shared" si="128"/>
        <v>0</v>
      </c>
      <c r="BO104" s="1">
        <f t="shared" si="129"/>
        <v>0</v>
      </c>
      <c r="BP104" s="1">
        <f t="shared" si="130"/>
        <v>0</v>
      </c>
      <c r="BQ104" s="1">
        <f t="shared" si="131"/>
        <v>0</v>
      </c>
    </row>
    <row r="105" spans="38:69" x14ac:dyDescent="0.2">
      <c r="AL105" s="1">
        <f t="shared" si="100"/>
        <v>0</v>
      </c>
      <c r="AM105" s="1">
        <f t="shared" si="101"/>
        <v>0</v>
      </c>
      <c r="AN105" s="1">
        <f t="shared" si="102"/>
        <v>0</v>
      </c>
      <c r="AO105" s="1">
        <f t="shared" si="103"/>
        <v>0</v>
      </c>
      <c r="AP105" s="1">
        <f t="shared" si="104"/>
        <v>0</v>
      </c>
      <c r="AQ105" s="1">
        <f t="shared" si="105"/>
        <v>0</v>
      </c>
      <c r="AR105" s="1">
        <f t="shared" si="106"/>
        <v>0</v>
      </c>
      <c r="AS105" s="1">
        <f t="shared" si="107"/>
        <v>0</v>
      </c>
      <c r="AT105" s="1">
        <f t="shared" si="108"/>
        <v>0</v>
      </c>
      <c r="AU105" s="1">
        <f t="shared" si="109"/>
        <v>0</v>
      </c>
      <c r="AV105" s="1">
        <f t="shared" si="110"/>
        <v>0</v>
      </c>
      <c r="AW105" s="1">
        <f t="shared" si="111"/>
        <v>0</v>
      </c>
      <c r="AX105" s="1">
        <f t="shared" si="112"/>
        <v>0</v>
      </c>
      <c r="AY105" s="1">
        <f t="shared" si="113"/>
        <v>0</v>
      </c>
      <c r="AZ105" s="1">
        <f t="shared" si="114"/>
        <v>0</v>
      </c>
      <c r="BA105" s="1">
        <f t="shared" si="115"/>
        <v>0</v>
      </c>
      <c r="BB105" s="1">
        <f t="shared" si="116"/>
        <v>0</v>
      </c>
      <c r="BC105" s="1">
        <f t="shared" si="117"/>
        <v>0</v>
      </c>
      <c r="BD105" s="1">
        <f t="shared" si="118"/>
        <v>0</v>
      </c>
      <c r="BE105" s="1">
        <f t="shared" si="119"/>
        <v>0</v>
      </c>
      <c r="BF105" s="1">
        <f t="shared" si="120"/>
        <v>0</v>
      </c>
      <c r="BG105" s="1">
        <f t="shared" si="121"/>
        <v>0</v>
      </c>
      <c r="BH105" s="1">
        <f t="shared" si="122"/>
        <v>0</v>
      </c>
      <c r="BI105" s="1">
        <f t="shared" si="123"/>
        <v>0</v>
      </c>
      <c r="BJ105" s="1">
        <f t="shared" si="124"/>
        <v>0</v>
      </c>
      <c r="BK105" s="1">
        <f t="shared" si="125"/>
        <v>0</v>
      </c>
      <c r="BL105" s="1">
        <f t="shared" si="126"/>
        <v>0</v>
      </c>
      <c r="BM105" s="1">
        <f t="shared" si="127"/>
        <v>0</v>
      </c>
      <c r="BN105" s="1">
        <f t="shared" si="128"/>
        <v>0</v>
      </c>
      <c r="BO105" s="1">
        <f t="shared" si="129"/>
        <v>0</v>
      </c>
      <c r="BP105" s="1">
        <f t="shared" si="130"/>
        <v>0</v>
      </c>
      <c r="BQ105" s="1">
        <f t="shared" si="131"/>
        <v>0</v>
      </c>
    </row>
    <row r="106" spans="38:69" x14ac:dyDescent="0.2">
      <c r="AL106" s="1">
        <f t="shared" si="100"/>
        <v>0</v>
      </c>
      <c r="AM106" s="1">
        <f t="shared" si="101"/>
        <v>0</v>
      </c>
      <c r="AN106" s="1">
        <f t="shared" si="102"/>
        <v>0</v>
      </c>
      <c r="AO106" s="1">
        <f t="shared" si="103"/>
        <v>0</v>
      </c>
      <c r="AP106" s="1">
        <f t="shared" si="104"/>
        <v>0</v>
      </c>
      <c r="AQ106" s="1">
        <f t="shared" si="105"/>
        <v>0</v>
      </c>
      <c r="AR106" s="1">
        <f t="shared" si="106"/>
        <v>0</v>
      </c>
      <c r="AS106" s="1">
        <f t="shared" si="107"/>
        <v>0</v>
      </c>
      <c r="AT106" s="1">
        <f t="shared" si="108"/>
        <v>0</v>
      </c>
      <c r="AU106" s="1">
        <f t="shared" si="109"/>
        <v>0</v>
      </c>
      <c r="AV106" s="1">
        <f t="shared" si="110"/>
        <v>0</v>
      </c>
      <c r="AW106" s="1">
        <f t="shared" si="111"/>
        <v>0</v>
      </c>
      <c r="AX106" s="1">
        <f t="shared" si="112"/>
        <v>0</v>
      </c>
      <c r="AY106" s="1">
        <f t="shared" si="113"/>
        <v>0</v>
      </c>
      <c r="AZ106" s="1">
        <f t="shared" si="114"/>
        <v>0</v>
      </c>
      <c r="BA106" s="1">
        <f t="shared" si="115"/>
        <v>0</v>
      </c>
      <c r="BB106" s="1">
        <f t="shared" si="116"/>
        <v>0</v>
      </c>
      <c r="BC106" s="1">
        <f t="shared" si="117"/>
        <v>0</v>
      </c>
      <c r="BD106" s="1">
        <f t="shared" si="118"/>
        <v>0</v>
      </c>
      <c r="BE106" s="1">
        <f t="shared" si="119"/>
        <v>0</v>
      </c>
      <c r="BF106" s="1">
        <f t="shared" si="120"/>
        <v>0</v>
      </c>
      <c r="BG106" s="1">
        <f t="shared" si="121"/>
        <v>0</v>
      </c>
      <c r="BH106" s="1">
        <f t="shared" si="122"/>
        <v>0</v>
      </c>
      <c r="BI106" s="1">
        <f t="shared" si="123"/>
        <v>0</v>
      </c>
      <c r="BJ106" s="1">
        <f t="shared" si="124"/>
        <v>0</v>
      </c>
      <c r="BK106" s="1">
        <f t="shared" si="125"/>
        <v>0</v>
      </c>
      <c r="BL106" s="1">
        <f t="shared" si="126"/>
        <v>0</v>
      </c>
      <c r="BM106" s="1">
        <f t="shared" si="127"/>
        <v>0</v>
      </c>
      <c r="BN106" s="1">
        <f t="shared" si="128"/>
        <v>0</v>
      </c>
      <c r="BO106" s="1">
        <f t="shared" si="129"/>
        <v>0</v>
      </c>
      <c r="BP106" s="1">
        <f t="shared" si="130"/>
        <v>0</v>
      </c>
      <c r="BQ106" s="1">
        <f t="shared" si="131"/>
        <v>0</v>
      </c>
    </row>
    <row r="107" spans="38:69" x14ac:dyDescent="0.2">
      <c r="AL107" s="1">
        <f t="shared" si="100"/>
        <v>0</v>
      </c>
      <c r="AM107" s="1">
        <f t="shared" si="101"/>
        <v>0</v>
      </c>
      <c r="AN107" s="1">
        <f t="shared" si="102"/>
        <v>0</v>
      </c>
      <c r="AO107" s="1">
        <f t="shared" si="103"/>
        <v>0</v>
      </c>
      <c r="AP107" s="1">
        <f t="shared" si="104"/>
        <v>0</v>
      </c>
      <c r="AQ107" s="1">
        <f t="shared" si="105"/>
        <v>0</v>
      </c>
      <c r="AR107" s="1">
        <f t="shared" si="106"/>
        <v>0</v>
      </c>
      <c r="AS107" s="1">
        <f t="shared" si="107"/>
        <v>0</v>
      </c>
      <c r="AT107" s="1">
        <f t="shared" si="108"/>
        <v>0</v>
      </c>
      <c r="AU107" s="1">
        <f t="shared" si="109"/>
        <v>0</v>
      </c>
      <c r="AV107" s="1">
        <f t="shared" si="110"/>
        <v>0</v>
      </c>
      <c r="AW107" s="1">
        <f t="shared" si="111"/>
        <v>0</v>
      </c>
      <c r="AX107" s="1">
        <f t="shared" si="112"/>
        <v>0</v>
      </c>
      <c r="AY107" s="1">
        <f t="shared" si="113"/>
        <v>0</v>
      </c>
      <c r="AZ107" s="1">
        <f t="shared" si="114"/>
        <v>0</v>
      </c>
      <c r="BA107" s="1">
        <f t="shared" si="115"/>
        <v>0</v>
      </c>
      <c r="BB107" s="1">
        <f t="shared" si="116"/>
        <v>0</v>
      </c>
      <c r="BC107" s="1">
        <f t="shared" si="117"/>
        <v>0</v>
      </c>
      <c r="BD107" s="1">
        <f t="shared" si="118"/>
        <v>0</v>
      </c>
      <c r="BE107" s="1">
        <f t="shared" si="119"/>
        <v>0</v>
      </c>
      <c r="BF107" s="1">
        <f t="shared" si="120"/>
        <v>0</v>
      </c>
      <c r="BG107" s="1">
        <f t="shared" si="121"/>
        <v>0</v>
      </c>
      <c r="BH107" s="1">
        <f t="shared" si="122"/>
        <v>0</v>
      </c>
      <c r="BI107" s="1">
        <f t="shared" si="123"/>
        <v>0</v>
      </c>
      <c r="BJ107" s="1">
        <f t="shared" si="124"/>
        <v>0</v>
      </c>
      <c r="BK107" s="1">
        <f t="shared" si="125"/>
        <v>0</v>
      </c>
      <c r="BL107" s="1">
        <f t="shared" si="126"/>
        <v>0</v>
      </c>
      <c r="BM107" s="1">
        <f t="shared" si="127"/>
        <v>0</v>
      </c>
      <c r="BN107" s="1">
        <f t="shared" si="128"/>
        <v>0</v>
      </c>
      <c r="BO107" s="1">
        <f t="shared" si="129"/>
        <v>0</v>
      </c>
      <c r="BP107" s="1">
        <f t="shared" si="130"/>
        <v>0</v>
      </c>
      <c r="BQ107" s="1">
        <f t="shared" si="131"/>
        <v>0</v>
      </c>
    </row>
    <row r="108" spans="38:69" x14ac:dyDescent="0.2">
      <c r="AL108" s="1">
        <f t="shared" si="100"/>
        <v>0</v>
      </c>
      <c r="AM108" s="1">
        <f t="shared" si="101"/>
        <v>0</v>
      </c>
      <c r="AN108" s="1">
        <f t="shared" si="102"/>
        <v>0</v>
      </c>
      <c r="AO108" s="1">
        <f t="shared" si="103"/>
        <v>0</v>
      </c>
      <c r="AP108" s="1">
        <f t="shared" si="104"/>
        <v>0</v>
      </c>
      <c r="AQ108" s="1">
        <f t="shared" si="105"/>
        <v>0</v>
      </c>
      <c r="AR108" s="1">
        <f t="shared" si="106"/>
        <v>0</v>
      </c>
      <c r="AS108" s="1">
        <f t="shared" si="107"/>
        <v>0</v>
      </c>
      <c r="AT108" s="1">
        <f t="shared" si="108"/>
        <v>0</v>
      </c>
      <c r="AU108" s="1">
        <f t="shared" si="109"/>
        <v>0</v>
      </c>
      <c r="AV108" s="1">
        <f t="shared" si="110"/>
        <v>0</v>
      </c>
      <c r="AW108" s="1">
        <f t="shared" si="111"/>
        <v>0</v>
      </c>
      <c r="AX108" s="1">
        <f t="shared" si="112"/>
        <v>0</v>
      </c>
      <c r="AY108" s="1">
        <f t="shared" si="113"/>
        <v>0</v>
      </c>
      <c r="AZ108" s="1">
        <f t="shared" si="114"/>
        <v>0</v>
      </c>
      <c r="BA108" s="1">
        <f t="shared" si="115"/>
        <v>0</v>
      </c>
      <c r="BB108" s="1">
        <f t="shared" si="116"/>
        <v>0</v>
      </c>
      <c r="BC108" s="1">
        <f t="shared" si="117"/>
        <v>0</v>
      </c>
      <c r="BD108" s="1">
        <f t="shared" si="118"/>
        <v>0</v>
      </c>
      <c r="BE108" s="1">
        <f t="shared" si="119"/>
        <v>0</v>
      </c>
      <c r="BF108" s="1">
        <f t="shared" si="120"/>
        <v>0</v>
      </c>
      <c r="BG108" s="1">
        <f t="shared" si="121"/>
        <v>0</v>
      </c>
      <c r="BH108" s="1">
        <f t="shared" si="122"/>
        <v>0</v>
      </c>
      <c r="BI108" s="1">
        <f t="shared" si="123"/>
        <v>0</v>
      </c>
      <c r="BJ108" s="1">
        <f t="shared" si="124"/>
        <v>0</v>
      </c>
      <c r="BK108" s="1">
        <f t="shared" si="125"/>
        <v>0</v>
      </c>
      <c r="BL108" s="1">
        <f t="shared" si="126"/>
        <v>0</v>
      </c>
      <c r="BM108" s="1">
        <f t="shared" si="127"/>
        <v>0</v>
      </c>
      <c r="BN108" s="1">
        <f t="shared" si="128"/>
        <v>0</v>
      </c>
      <c r="BO108" s="1">
        <f t="shared" si="129"/>
        <v>0</v>
      </c>
      <c r="BP108" s="1">
        <f t="shared" si="130"/>
        <v>0</v>
      </c>
      <c r="BQ108" s="1">
        <f t="shared" si="131"/>
        <v>0</v>
      </c>
    </row>
    <row r="109" spans="38:69" x14ac:dyDescent="0.2">
      <c r="AL109" s="1">
        <f t="shared" si="100"/>
        <v>0</v>
      </c>
      <c r="AM109" s="1">
        <f t="shared" si="101"/>
        <v>0</v>
      </c>
      <c r="AN109" s="1">
        <f t="shared" si="102"/>
        <v>0</v>
      </c>
      <c r="AO109" s="1">
        <f t="shared" si="103"/>
        <v>0</v>
      </c>
      <c r="AP109" s="1">
        <f t="shared" si="104"/>
        <v>0</v>
      </c>
      <c r="AQ109" s="1">
        <f t="shared" si="105"/>
        <v>0</v>
      </c>
      <c r="AR109" s="1">
        <f t="shared" si="106"/>
        <v>0</v>
      </c>
      <c r="AS109" s="1">
        <f t="shared" si="107"/>
        <v>0</v>
      </c>
      <c r="AT109" s="1">
        <f t="shared" si="108"/>
        <v>0</v>
      </c>
      <c r="AU109" s="1">
        <f t="shared" si="109"/>
        <v>0</v>
      </c>
      <c r="AV109" s="1">
        <f t="shared" si="110"/>
        <v>0</v>
      </c>
      <c r="AW109" s="1">
        <f t="shared" si="111"/>
        <v>0</v>
      </c>
      <c r="AX109" s="1">
        <f t="shared" si="112"/>
        <v>0</v>
      </c>
      <c r="AY109" s="1">
        <f t="shared" si="113"/>
        <v>0</v>
      </c>
      <c r="AZ109" s="1">
        <f t="shared" si="114"/>
        <v>0</v>
      </c>
      <c r="BA109" s="1">
        <f t="shared" si="115"/>
        <v>0</v>
      </c>
      <c r="BB109" s="1">
        <f t="shared" si="116"/>
        <v>0</v>
      </c>
      <c r="BC109" s="1">
        <f t="shared" si="117"/>
        <v>0</v>
      </c>
      <c r="BD109" s="1">
        <f t="shared" si="118"/>
        <v>0</v>
      </c>
      <c r="BE109" s="1">
        <f t="shared" si="119"/>
        <v>0</v>
      </c>
      <c r="BF109" s="1">
        <f t="shared" si="120"/>
        <v>0</v>
      </c>
      <c r="BG109" s="1">
        <f t="shared" si="121"/>
        <v>0</v>
      </c>
      <c r="BH109" s="1">
        <f t="shared" si="122"/>
        <v>0</v>
      </c>
      <c r="BI109" s="1">
        <f t="shared" si="123"/>
        <v>0</v>
      </c>
      <c r="BJ109" s="1">
        <f t="shared" si="124"/>
        <v>0</v>
      </c>
      <c r="BK109" s="1">
        <f t="shared" si="125"/>
        <v>0</v>
      </c>
      <c r="BL109" s="1">
        <f t="shared" si="126"/>
        <v>0</v>
      </c>
      <c r="BM109" s="1">
        <f t="shared" si="127"/>
        <v>0</v>
      </c>
      <c r="BN109" s="1">
        <f t="shared" si="128"/>
        <v>0</v>
      </c>
      <c r="BO109" s="1">
        <f t="shared" si="129"/>
        <v>0</v>
      </c>
      <c r="BP109" s="1">
        <f t="shared" si="130"/>
        <v>0</v>
      </c>
      <c r="BQ109" s="1">
        <f t="shared" si="131"/>
        <v>0</v>
      </c>
    </row>
    <row r="110" spans="38:69" x14ac:dyDescent="0.2">
      <c r="AL110" s="1">
        <f t="shared" si="100"/>
        <v>0</v>
      </c>
      <c r="AM110" s="1">
        <f t="shared" si="101"/>
        <v>0</v>
      </c>
      <c r="AN110" s="1">
        <f t="shared" si="102"/>
        <v>0</v>
      </c>
      <c r="AO110" s="1">
        <f t="shared" si="103"/>
        <v>0</v>
      </c>
      <c r="AP110" s="1">
        <f t="shared" si="104"/>
        <v>0</v>
      </c>
      <c r="AQ110" s="1">
        <f t="shared" si="105"/>
        <v>0</v>
      </c>
      <c r="AR110" s="1">
        <f t="shared" si="106"/>
        <v>0</v>
      </c>
      <c r="AS110" s="1">
        <f t="shared" si="107"/>
        <v>0</v>
      </c>
      <c r="AT110" s="1">
        <f t="shared" si="108"/>
        <v>0</v>
      </c>
      <c r="AU110" s="1">
        <f t="shared" si="109"/>
        <v>0</v>
      </c>
      <c r="AV110" s="1">
        <f t="shared" si="110"/>
        <v>0</v>
      </c>
      <c r="AW110" s="1">
        <f t="shared" si="111"/>
        <v>0</v>
      </c>
      <c r="AX110" s="1">
        <f t="shared" si="112"/>
        <v>0</v>
      </c>
      <c r="AY110" s="1">
        <f t="shared" si="113"/>
        <v>0</v>
      </c>
      <c r="AZ110" s="1">
        <f t="shared" si="114"/>
        <v>0</v>
      </c>
      <c r="BA110" s="1">
        <f t="shared" si="115"/>
        <v>0</v>
      </c>
      <c r="BB110" s="1">
        <f t="shared" si="116"/>
        <v>0</v>
      </c>
      <c r="BC110" s="1">
        <f t="shared" si="117"/>
        <v>0</v>
      </c>
      <c r="BD110" s="1">
        <f t="shared" si="118"/>
        <v>0</v>
      </c>
      <c r="BE110" s="1">
        <f t="shared" si="119"/>
        <v>0</v>
      </c>
      <c r="BF110" s="1">
        <f t="shared" si="120"/>
        <v>0</v>
      </c>
      <c r="BG110" s="1">
        <f t="shared" si="121"/>
        <v>0</v>
      </c>
      <c r="BH110" s="1">
        <f t="shared" si="122"/>
        <v>0</v>
      </c>
      <c r="BI110" s="1">
        <f t="shared" si="123"/>
        <v>0</v>
      </c>
      <c r="BJ110" s="1">
        <f t="shared" si="124"/>
        <v>0</v>
      </c>
      <c r="BK110" s="1">
        <f t="shared" si="125"/>
        <v>0</v>
      </c>
      <c r="BL110" s="1">
        <f t="shared" si="126"/>
        <v>0</v>
      </c>
      <c r="BM110" s="1">
        <f t="shared" si="127"/>
        <v>0</v>
      </c>
      <c r="BN110" s="1">
        <f t="shared" si="128"/>
        <v>0</v>
      </c>
      <c r="BO110" s="1">
        <f t="shared" si="129"/>
        <v>0</v>
      </c>
      <c r="BP110" s="1">
        <f t="shared" si="130"/>
        <v>0</v>
      </c>
      <c r="BQ110" s="1">
        <f t="shared" si="131"/>
        <v>0</v>
      </c>
    </row>
    <row r="111" spans="38:69" x14ac:dyDescent="0.2">
      <c r="AL111" s="1">
        <f t="shared" si="100"/>
        <v>0</v>
      </c>
      <c r="AM111" s="1">
        <f t="shared" si="101"/>
        <v>0</v>
      </c>
      <c r="AN111" s="1">
        <f t="shared" si="102"/>
        <v>0</v>
      </c>
      <c r="AO111" s="1">
        <f t="shared" si="103"/>
        <v>0</v>
      </c>
      <c r="AP111" s="1">
        <f t="shared" si="104"/>
        <v>0</v>
      </c>
      <c r="AQ111" s="1">
        <f t="shared" si="105"/>
        <v>0</v>
      </c>
      <c r="AR111" s="1">
        <f t="shared" si="106"/>
        <v>0</v>
      </c>
      <c r="AS111" s="1">
        <f t="shared" si="107"/>
        <v>0</v>
      </c>
      <c r="AT111" s="1">
        <f t="shared" si="108"/>
        <v>0</v>
      </c>
      <c r="AU111" s="1">
        <f t="shared" si="109"/>
        <v>0</v>
      </c>
      <c r="AV111" s="1">
        <f t="shared" si="110"/>
        <v>0</v>
      </c>
      <c r="AW111" s="1">
        <f t="shared" si="111"/>
        <v>0</v>
      </c>
      <c r="AX111" s="1">
        <f t="shared" si="112"/>
        <v>0</v>
      </c>
      <c r="AY111" s="1">
        <f t="shared" si="113"/>
        <v>0</v>
      </c>
      <c r="AZ111" s="1">
        <f t="shared" si="114"/>
        <v>0</v>
      </c>
      <c r="BA111" s="1">
        <f t="shared" si="115"/>
        <v>0</v>
      </c>
      <c r="BB111" s="1">
        <f t="shared" si="116"/>
        <v>0</v>
      </c>
      <c r="BC111" s="1">
        <f t="shared" si="117"/>
        <v>0</v>
      </c>
      <c r="BD111" s="1">
        <f t="shared" si="118"/>
        <v>0</v>
      </c>
      <c r="BE111" s="1">
        <f t="shared" si="119"/>
        <v>0</v>
      </c>
      <c r="BF111" s="1">
        <f t="shared" si="120"/>
        <v>0</v>
      </c>
      <c r="BG111" s="1">
        <f t="shared" si="121"/>
        <v>0</v>
      </c>
      <c r="BH111" s="1">
        <f t="shared" si="122"/>
        <v>0</v>
      </c>
      <c r="BI111" s="1">
        <f t="shared" si="123"/>
        <v>0</v>
      </c>
      <c r="BJ111" s="1">
        <f t="shared" si="124"/>
        <v>0</v>
      </c>
      <c r="BK111" s="1">
        <f t="shared" si="125"/>
        <v>0</v>
      </c>
      <c r="BL111" s="1">
        <f t="shared" si="126"/>
        <v>0</v>
      </c>
      <c r="BM111" s="1">
        <f t="shared" si="127"/>
        <v>0</v>
      </c>
      <c r="BN111" s="1">
        <f t="shared" si="128"/>
        <v>0</v>
      </c>
      <c r="BO111" s="1">
        <f t="shared" si="129"/>
        <v>0</v>
      </c>
      <c r="BP111" s="1">
        <f t="shared" si="130"/>
        <v>0</v>
      </c>
      <c r="BQ111" s="1">
        <f t="shared" si="131"/>
        <v>0</v>
      </c>
    </row>
    <row r="112" spans="38:69" x14ac:dyDescent="0.2">
      <c r="AL112" s="1">
        <f t="shared" si="100"/>
        <v>0</v>
      </c>
      <c r="AM112" s="1">
        <f t="shared" si="101"/>
        <v>0</v>
      </c>
      <c r="AN112" s="1">
        <f t="shared" si="102"/>
        <v>0</v>
      </c>
      <c r="AO112" s="1">
        <f t="shared" si="103"/>
        <v>0</v>
      </c>
      <c r="AP112" s="1">
        <f t="shared" si="104"/>
        <v>0</v>
      </c>
      <c r="AQ112" s="1">
        <f t="shared" si="105"/>
        <v>0</v>
      </c>
      <c r="AR112" s="1">
        <f t="shared" si="106"/>
        <v>0</v>
      </c>
      <c r="AS112" s="1">
        <f t="shared" si="107"/>
        <v>0</v>
      </c>
      <c r="AT112" s="1">
        <f t="shared" si="108"/>
        <v>0</v>
      </c>
      <c r="AU112" s="1">
        <f t="shared" si="109"/>
        <v>0</v>
      </c>
      <c r="AV112" s="1">
        <f t="shared" si="110"/>
        <v>0</v>
      </c>
      <c r="AW112" s="1">
        <f t="shared" si="111"/>
        <v>0</v>
      </c>
      <c r="AX112" s="1">
        <f t="shared" si="112"/>
        <v>0</v>
      </c>
      <c r="AY112" s="1">
        <f t="shared" si="113"/>
        <v>0</v>
      </c>
      <c r="AZ112" s="1">
        <f t="shared" si="114"/>
        <v>0</v>
      </c>
      <c r="BA112" s="1">
        <f t="shared" si="115"/>
        <v>0</v>
      </c>
      <c r="BB112" s="1">
        <f t="shared" si="116"/>
        <v>0</v>
      </c>
      <c r="BC112" s="1">
        <f t="shared" si="117"/>
        <v>0</v>
      </c>
      <c r="BD112" s="1">
        <f t="shared" si="118"/>
        <v>0</v>
      </c>
      <c r="BE112" s="1">
        <f t="shared" si="119"/>
        <v>0</v>
      </c>
      <c r="BF112" s="1">
        <f t="shared" si="120"/>
        <v>0</v>
      </c>
      <c r="BG112" s="1">
        <f t="shared" si="121"/>
        <v>0</v>
      </c>
      <c r="BH112" s="1">
        <f t="shared" si="122"/>
        <v>0</v>
      </c>
      <c r="BI112" s="1">
        <f t="shared" si="123"/>
        <v>0</v>
      </c>
      <c r="BJ112" s="1">
        <f t="shared" si="124"/>
        <v>0</v>
      </c>
      <c r="BK112" s="1">
        <f t="shared" si="125"/>
        <v>0</v>
      </c>
      <c r="BL112" s="1">
        <f t="shared" si="126"/>
        <v>0</v>
      </c>
      <c r="BM112" s="1">
        <f t="shared" si="127"/>
        <v>0</v>
      </c>
      <c r="BN112" s="1">
        <f t="shared" si="128"/>
        <v>0</v>
      </c>
      <c r="BO112" s="1">
        <f t="shared" si="129"/>
        <v>0</v>
      </c>
      <c r="BP112" s="1">
        <f t="shared" si="130"/>
        <v>0</v>
      </c>
      <c r="BQ112" s="1">
        <f t="shared" si="131"/>
        <v>0</v>
      </c>
    </row>
    <row r="113" spans="38:69" x14ac:dyDescent="0.2">
      <c r="AL113" s="1">
        <f t="shared" si="100"/>
        <v>0</v>
      </c>
      <c r="AM113" s="1">
        <f t="shared" si="101"/>
        <v>0</v>
      </c>
      <c r="AN113" s="1">
        <f t="shared" si="102"/>
        <v>0</v>
      </c>
      <c r="AO113" s="1">
        <f t="shared" si="103"/>
        <v>0</v>
      </c>
      <c r="AP113" s="1">
        <f t="shared" si="104"/>
        <v>0</v>
      </c>
      <c r="AQ113" s="1">
        <f t="shared" si="105"/>
        <v>0</v>
      </c>
      <c r="AR113" s="1">
        <f t="shared" si="106"/>
        <v>0</v>
      </c>
      <c r="AS113" s="1">
        <f t="shared" si="107"/>
        <v>0</v>
      </c>
      <c r="AT113" s="1">
        <f t="shared" si="108"/>
        <v>0</v>
      </c>
      <c r="AU113" s="1">
        <f t="shared" si="109"/>
        <v>0</v>
      </c>
      <c r="AV113" s="1">
        <f t="shared" si="110"/>
        <v>0</v>
      </c>
      <c r="AW113" s="1">
        <f t="shared" si="111"/>
        <v>0</v>
      </c>
      <c r="AX113" s="1">
        <f t="shared" si="112"/>
        <v>0</v>
      </c>
      <c r="AY113" s="1">
        <f t="shared" si="113"/>
        <v>0</v>
      </c>
      <c r="AZ113" s="1">
        <f t="shared" si="114"/>
        <v>0</v>
      </c>
      <c r="BA113" s="1">
        <f t="shared" si="115"/>
        <v>0</v>
      </c>
      <c r="BB113" s="1">
        <f t="shared" si="116"/>
        <v>0</v>
      </c>
      <c r="BC113" s="1">
        <f t="shared" si="117"/>
        <v>0</v>
      </c>
      <c r="BD113" s="1">
        <f t="shared" si="118"/>
        <v>0</v>
      </c>
      <c r="BE113" s="1">
        <f t="shared" si="119"/>
        <v>0</v>
      </c>
      <c r="BF113" s="1">
        <f t="shared" si="120"/>
        <v>0</v>
      </c>
      <c r="BG113" s="1">
        <f t="shared" si="121"/>
        <v>0</v>
      </c>
      <c r="BH113" s="1">
        <f t="shared" si="122"/>
        <v>0</v>
      </c>
      <c r="BI113" s="1">
        <f t="shared" si="123"/>
        <v>0</v>
      </c>
      <c r="BJ113" s="1">
        <f t="shared" si="124"/>
        <v>0</v>
      </c>
      <c r="BK113" s="1">
        <f t="shared" si="125"/>
        <v>0</v>
      </c>
      <c r="BL113" s="1">
        <f t="shared" si="126"/>
        <v>0</v>
      </c>
      <c r="BM113" s="1">
        <f t="shared" si="127"/>
        <v>0</v>
      </c>
      <c r="BN113" s="1">
        <f t="shared" si="128"/>
        <v>0</v>
      </c>
      <c r="BO113" s="1">
        <f t="shared" si="129"/>
        <v>0</v>
      </c>
      <c r="BP113" s="1">
        <f t="shared" si="130"/>
        <v>0</v>
      </c>
      <c r="BQ113" s="1">
        <f t="shared" si="131"/>
        <v>0</v>
      </c>
    </row>
    <row r="114" spans="38:69" x14ac:dyDescent="0.2">
      <c r="AL114" s="1">
        <f t="shared" si="100"/>
        <v>0</v>
      </c>
      <c r="AM114" s="1">
        <f t="shared" si="101"/>
        <v>0</v>
      </c>
      <c r="AN114" s="1">
        <f t="shared" si="102"/>
        <v>0</v>
      </c>
      <c r="AO114" s="1">
        <f t="shared" si="103"/>
        <v>0</v>
      </c>
      <c r="AP114" s="1">
        <f t="shared" si="104"/>
        <v>0</v>
      </c>
      <c r="AQ114" s="1">
        <f t="shared" si="105"/>
        <v>0</v>
      </c>
      <c r="AR114" s="1">
        <f t="shared" si="106"/>
        <v>0</v>
      </c>
      <c r="AS114" s="1">
        <f t="shared" si="107"/>
        <v>0</v>
      </c>
      <c r="AT114" s="1">
        <f t="shared" si="108"/>
        <v>0</v>
      </c>
      <c r="AU114" s="1">
        <f t="shared" si="109"/>
        <v>0</v>
      </c>
      <c r="AV114" s="1">
        <f t="shared" si="110"/>
        <v>0</v>
      </c>
      <c r="AW114" s="1">
        <f t="shared" si="111"/>
        <v>0</v>
      </c>
      <c r="AX114" s="1">
        <f t="shared" si="112"/>
        <v>0</v>
      </c>
      <c r="AY114" s="1">
        <f t="shared" si="113"/>
        <v>0</v>
      </c>
      <c r="AZ114" s="1">
        <f t="shared" si="114"/>
        <v>0</v>
      </c>
      <c r="BA114" s="1">
        <f t="shared" si="115"/>
        <v>0</v>
      </c>
      <c r="BB114" s="1">
        <f t="shared" si="116"/>
        <v>0</v>
      </c>
      <c r="BC114" s="1">
        <f t="shared" si="117"/>
        <v>0</v>
      </c>
      <c r="BD114" s="1">
        <f t="shared" si="118"/>
        <v>0</v>
      </c>
      <c r="BE114" s="1">
        <f t="shared" si="119"/>
        <v>0</v>
      </c>
      <c r="BF114" s="1">
        <f t="shared" si="120"/>
        <v>0</v>
      </c>
      <c r="BG114" s="1">
        <f t="shared" si="121"/>
        <v>0</v>
      </c>
      <c r="BH114" s="1">
        <f t="shared" si="122"/>
        <v>0</v>
      </c>
      <c r="BI114" s="1">
        <f t="shared" si="123"/>
        <v>0</v>
      </c>
      <c r="BJ114" s="1">
        <f t="shared" si="124"/>
        <v>0</v>
      </c>
      <c r="BK114" s="1">
        <f t="shared" si="125"/>
        <v>0</v>
      </c>
      <c r="BL114" s="1">
        <f t="shared" si="126"/>
        <v>0</v>
      </c>
      <c r="BM114" s="1">
        <f t="shared" si="127"/>
        <v>0</v>
      </c>
      <c r="BN114" s="1">
        <f t="shared" si="128"/>
        <v>0</v>
      </c>
      <c r="BO114" s="1">
        <f t="shared" si="129"/>
        <v>0</v>
      </c>
      <c r="BP114" s="1">
        <f t="shared" si="130"/>
        <v>0</v>
      </c>
      <c r="BQ114" s="1">
        <f t="shared" si="131"/>
        <v>0</v>
      </c>
    </row>
    <row r="115" spans="38:69" x14ac:dyDescent="0.2">
      <c r="AL115" s="1">
        <f t="shared" si="100"/>
        <v>0</v>
      </c>
      <c r="AM115" s="1">
        <f t="shared" si="101"/>
        <v>0</v>
      </c>
      <c r="AN115" s="1">
        <f t="shared" si="102"/>
        <v>0</v>
      </c>
      <c r="AO115" s="1">
        <f t="shared" si="103"/>
        <v>0</v>
      </c>
      <c r="AP115" s="1">
        <f t="shared" si="104"/>
        <v>0</v>
      </c>
      <c r="AQ115" s="1">
        <f t="shared" si="105"/>
        <v>0</v>
      </c>
      <c r="AR115" s="1">
        <f t="shared" si="106"/>
        <v>0</v>
      </c>
      <c r="AS115" s="1">
        <f t="shared" si="107"/>
        <v>0</v>
      </c>
      <c r="AT115" s="1">
        <f t="shared" si="108"/>
        <v>0</v>
      </c>
      <c r="AU115" s="1">
        <f t="shared" si="109"/>
        <v>0</v>
      </c>
      <c r="AV115" s="1">
        <f t="shared" si="110"/>
        <v>0</v>
      </c>
      <c r="AW115" s="1">
        <f t="shared" si="111"/>
        <v>0</v>
      </c>
      <c r="AX115" s="1">
        <f t="shared" si="112"/>
        <v>0</v>
      </c>
      <c r="AY115" s="1">
        <f t="shared" si="113"/>
        <v>0</v>
      </c>
      <c r="AZ115" s="1">
        <f t="shared" si="114"/>
        <v>0</v>
      </c>
      <c r="BA115" s="1">
        <f t="shared" si="115"/>
        <v>0</v>
      </c>
      <c r="BB115" s="1">
        <f t="shared" si="116"/>
        <v>0</v>
      </c>
      <c r="BC115" s="1">
        <f t="shared" si="117"/>
        <v>0</v>
      </c>
      <c r="BD115" s="1">
        <f t="shared" si="118"/>
        <v>0</v>
      </c>
      <c r="BE115" s="1">
        <f t="shared" si="119"/>
        <v>0</v>
      </c>
      <c r="BF115" s="1">
        <f t="shared" si="120"/>
        <v>0</v>
      </c>
      <c r="BG115" s="1">
        <f t="shared" si="121"/>
        <v>0</v>
      </c>
      <c r="BH115" s="1">
        <f t="shared" si="122"/>
        <v>0</v>
      </c>
      <c r="BI115" s="1">
        <f t="shared" si="123"/>
        <v>0</v>
      </c>
      <c r="BJ115" s="1">
        <f t="shared" si="124"/>
        <v>0</v>
      </c>
      <c r="BK115" s="1">
        <f t="shared" si="125"/>
        <v>0</v>
      </c>
      <c r="BL115" s="1">
        <f t="shared" si="126"/>
        <v>0</v>
      </c>
      <c r="BM115" s="1">
        <f t="shared" si="127"/>
        <v>0</v>
      </c>
      <c r="BN115" s="1">
        <f t="shared" si="128"/>
        <v>0</v>
      </c>
      <c r="BO115" s="1">
        <f t="shared" si="129"/>
        <v>0</v>
      </c>
      <c r="BP115" s="1">
        <f t="shared" si="130"/>
        <v>0</v>
      </c>
      <c r="BQ115" s="1">
        <f t="shared" si="131"/>
        <v>0</v>
      </c>
    </row>
    <row r="116" spans="38:69" x14ac:dyDescent="0.2">
      <c r="AL116" s="1">
        <f t="shared" si="100"/>
        <v>0</v>
      </c>
      <c r="AM116" s="1">
        <f t="shared" si="101"/>
        <v>0</v>
      </c>
      <c r="AN116" s="1">
        <f t="shared" si="102"/>
        <v>0</v>
      </c>
      <c r="AO116" s="1">
        <f t="shared" si="103"/>
        <v>0</v>
      </c>
      <c r="AP116" s="1">
        <f t="shared" si="104"/>
        <v>0</v>
      </c>
      <c r="AQ116" s="1">
        <f t="shared" si="105"/>
        <v>0</v>
      </c>
      <c r="AR116" s="1">
        <f t="shared" si="106"/>
        <v>0</v>
      </c>
      <c r="AS116" s="1">
        <f t="shared" si="107"/>
        <v>0</v>
      </c>
      <c r="AT116" s="1">
        <f t="shared" si="108"/>
        <v>0</v>
      </c>
      <c r="AU116" s="1">
        <f t="shared" si="109"/>
        <v>0</v>
      </c>
      <c r="AV116" s="1">
        <f t="shared" si="110"/>
        <v>0</v>
      </c>
      <c r="AW116" s="1">
        <f t="shared" si="111"/>
        <v>0</v>
      </c>
      <c r="AX116" s="1">
        <f t="shared" si="112"/>
        <v>0</v>
      </c>
      <c r="AY116" s="1">
        <f t="shared" si="113"/>
        <v>0</v>
      </c>
      <c r="AZ116" s="1">
        <f t="shared" si="114"/>
        <v>0</v>
      </c>
      <c r="BA116" s="1">
        <f t="shared" si="115"/>
        <v>0</v>
      </c>
      <c r="BB116" s="1">
        <f t="shared" si="116"/>
        <v>0</v>
      </c>
      <c r="BC116" s="1">
        <f t="shared" si="117"/>
        <v>0</v>
      </c>
      <c r="BD116" s="1">
        <f t="shared" si="118"/>
        <v>0</v>
      </c>
      <c r="BE116" s="1">
        <f t="shared" si="119"/>
        <v>0</v>
      </c>
      <c r="BF116" s="1">
        <f t="shared" si="120"/>
        <v>0</v>
      </c>
      <c r="BG116" s="1">
        <f t="shared" si="121"/>
        <v>0</v>
      </c>
      <c r="BH116" s="1">
        <f t="shared" si="122"/>
        <v>0</v>
      </c>
      <c r="BI116" s="1">
        <f t="shared" si="123"/>
        <v>0</v>
      </c>
      <c r="BJ116" s="1">
        <f t="shared" si="124"/>
        <v>0</v>
      </c>
      <c r="BK116" s="1">
        <f t="shared" si="125"/>
        <v>0</v>
      </c>
      <c r="BL116" s="1">
        <f t="shared" si="126"/>
        <v>0</v>
      </c>
      <c r="BM116" s="1">
        <f t="shared" si="127"/>
        <v>0</v>
      </c>
      <c r="BN116" s="1">
        <f t="shared" si="128"/>
        <v>0</v>
      </c>
      <c r="BO116" s="1">
        <f t="shared" si="129"/>
        <v>0</v>
      </c>
      <c r="BP116" s="1">
        <f t="shared" si="130"/>
        <v>0</v>
      </c>
      <c r="BQ116" s="1">
        <f t="shared" si="131"/>
        <v>0</v>
      </c>
    </row>
    <row r="117" spans="38:69" x14ac:dyDescent="0.2">
      <c r="AL117" s="1">
        <f t="shared" si="100"/>
        <v>0</v>
      </c>
      <c r="AM117" s="1">
        <f t="shared" si="101"/>
        <v>0</v>
      </c>
      <c r="AN117" s="1">
        <f t="shared" si="102"/>
        <v>0</v>
      </c>
      <c r="AO117" s="1">
        <f t="shared" si="103"/>
        <v>0</v>
      </c>
      <c r="AP117" s="1">
        <f t="shared" si="104"/>
        <v>0</v>
      </c>
      <c r="AQ117" s="1">
        <f t="shared" si="105"/>
        <v>0</v>
      </c>
      <c r="AR117" s="1">
        <f t="shared" si="106"/>
        <v>0</v>
      </c>
      <c r="AS117" s="1">
        <f t="shared" si="107"/>
        <v>0</v>
      </c>
      <c r="AT117" s="1">
        <f t="shared" si="108"/>
        <v>0</v>
      </c>
      <c r="AU117" s="1">
        <f t="shared" si="109"/>
        <v>0</v>
      </c>
      <c r="AV117" s="1">
        <f t="shared" si="110"/>
        <v>0</v>
      </c>
      <c r="AW117" s="1">
        <f t="shared" si="111"/>
        <v>0</v>
      </c>
      <c r="AX117" s="1">
        <f t="shared" si="112"/>
        <v>0</v>
      </c>
      <c r="AY117" s="1">
        <f t="shared" si="113"/>
        <v>0</v>
      </c>
      <c r="AZ117" s="1">
        <f t="shared" si="114"/>
        <v>0</v>
      </c>
      <c r="BA117" s="1">
        <f t="shared" si="115"/>
        <v>0</v>
      </c>
      <c r="BB117" s="1">
        <f t="shared" si="116"/>
        <v>0</v>
      </c>
      <c r="BC117" s="1">
        <f t="shared" si="117"/>
        <v>0</v>
      </c>
      <c r="BD117" s="1">
        <f t="shared" si="118"/>
        <v>0</v>
      </c>
      <c r="BE117" s="1">
        <f t="shared" si="119"/>
        <v>0</v>
      </c>
      <c r="BF117" s="1">
        <f t="shared" si="120"/>
        <v>0</v>
      </c>
      <c r="BG117" s="1">
        <f t="shared" si="121"/>
        <v>0</v>
      </c>
      <c r="BH117" s="1">
        <f t="shared" si="122"/>
        <v>0</v>
      </c>
      <c r="BI117" s="1">
        <f t="shared" si="123"/>
        <v>0</v>
      </c>
      <c r="BJ117" s="1">
        <f t="shared" si="124"/>
        <v>0</v>
      </c>
      <c r="BK117" s="1">
        <f t="shared" si="125"/>
        <v>0</v>
      </c>
      <c r="BL117" s="1">
        <f t="shared" si="126"/>
        <v>0</v>
      </c>
      <c r="BM117" s="1">
        <f t="shared" si="127"/>
        <v>0</v>
      </c>
      <c r="BN117" s="1">
        <f t="shared" si="128"/>
        <v>0</v>
      </c>
      <c r="BO117" s="1">
        <f t="shared" si="129"/>
        <v>0</v>
      </c>
      <c r="BP117" s="1">
        <f t="shared" si="130"/>
        <v>0</v>
      </c>
      <c r="BQ117" s="1">
        <f t="shared" si="131"/>
        <v>0</v>
      </c>
    </row>
    <row r="118" spans="38:69" x14ac:dyDescent="0.2">
      <c r="AL118" s="1">
        <f t="shared" si="100"/>
        <v>0</v>
      </c>
      <c r="AM118" s="1">
        <f t="shared" si="101"/>
        <v>0</v>
      </c>
      <c r="AN118" s="1">
        <f t="shared" si="102"/>
        <v>0</v>
      </c>
      <c r="AO118" s="1">
        <f t="shared" si="103"/>
        <v>0</v>
      </c>
      <c r="AP118" s="1">
        <f t="shared" si="104"/>
        <v>0</v>
      </c>
      <c r="AQ118" s="1">
        <f t="shared" si="105"/>
        <v>0</v>
      </c>
      <c r="AR118" s="1">
        <f t="shared" si="106"/>
        <v>0</v>
      </c>
      <c r="AS118" s="1">
        <f t="shared" si="107"/>
        <v>0</v>
      </c>
      <c r="AT118" s="1">
        <f t="shared" si="108"/>
        <v>0</v>
      </c>
      <c r="AU118" s="1">
        <f t="shared" si="109"/>
        <v>0</v>
      </c>
      <c r="AV118" s="1">
        <f t="shared" si="110"/>
        <v>0</v>
      </c>
      <c r="AW118" s="1">
        <f t="shared" si="111"/>
        <v>0</v>
      </c>
      <c r="AX118" s="1">
        <f t="shared" si="112"/>
        <v>0</v>
      </c>
      <c r="AY118" s="1">
        <f t="shared" si="113"/>
        <v>0</v>
      </c>
      <c r="AZ118" s="1">
        <f t="shared" si="114"/>
        <v>0</v>
      </c>
      <c r="BA118" s="1">
        <f t="shared" si="115"/>
        <v>0</v>
      </c>
      <c r="BB118" s="1">
        <f t="shared" si="116"/>
        <v>0</v>
      </c>
      <c r="BC118" s="1">
        <f t="shared" si="117"/>
        <v>0</v>
      </c>
      <c r="BD118" s="1">
        <f t="shared" si="118"/>
        <v>0</v>
      </c>
      <c r="BE118" s="1">
        <f t="shared" si="119"/>
        <v>0</v>
      </c>
      <c r="BF118" s="1">
        <f t="shared" si="120"/>
        <v>0</v>
      </c>
      <c r="BG118" s="1">
        <f t="shared" si="121"/>
        <v>0</v>
      </c>
      <c r="BH118" s="1">
        <f t="shared" si="122"/>
        <v>0</v>
      </c>
      <c r="BI118" s="1">
        <f t="shared" si="123"/>
        <v>0</v>
      </c>
      <c r="BJ118" s="1">
        <f t="shared" si="124"/>
        <v>0</v>
      </c>
      <c r="BK118" s="1">
        <f t="shared" si="125"/>
        <v>0</v>
      </c>
      <c r="BL118" s="1">
        <f t="shared" si="126"/>
        <v>0</v>
      </c>
      <c r="BM118" s="1">
        <f t="shared" si="127"/>
        <v>0</v>
      </c>
      <c r="BN118" s="1">
        <f t="shared" si="128"/>
        <v>0</v>
      </c>
      <c r="BO118" s="1">
        <f t="shared" si="129"/>
        <v>0</v>
      </c>
      <c r="BP118" s="1">
        <f t="shared" si="130"/>
        <v>0</v>
      </c>
      <c r="BQ118" s="1">
        <f t="shared" si="131"/>
        <v>0</v>
      </c>
    </row>
    <row r="119" spans="38:69" x14ac:dyDescent="0.2">
      <c r="AL119" s="1">
        <f t="shared" si="100"/>
        <v>0</v>
      </c>
      <c r="AM119" s="1">
        <f t="shared" si="101"/>
        <v>0</v>
      </c>
      <c r="AN119" s="1">
        <f t="shared" si="102"/>
        <v>0</v>
      </c>
      <c r="AO119" s="1">
        <f t="shared" si="103"/>
        <v>0</v>
      </c>
      <c r="AP119" s="1">
        <f t="shared" si="104"/>
        <v>0</v>
      </c>
      <c r="AQ119" s="1">
        <f t="shared" si="105"/>
        <v>0</v>
      </c>
      <c r="AR119" s="1">
        <f t="shared" si="106"/>
        <v>0</v>
      </c>
      <c r="AS119" s="1">
        <f t="shared" si="107"/>
        <v>0</v>
      </c>
      <c r="AT119" s="1">
        <f t="shared" si="108"/>
        <v>0</v>
      </c>
      <c r="AU119" s="1">
        <f t="shared" si="109"/>
        <v>0</v>
      </c>
      <c r="AV119" s="1">
        <f t="shared" si="110"/>
        <v>0</v>
      </c>
      <c r="AW119" s="1">
        <f t="shared" si="111"/>
        <v>0</v>
      </c>
      <c r="AX119" s="1">
        <f t="shared" si="112"/>
        <v>0</v>
      </c>
      <c r="AY119" s="1">
        <f t="shared" si="113"/>
        <v>0</v>
      </c>
      <c r="AZ119" s="1">
        <f t="shared" si="114"/>
        <v>0</v>
      </c>
      <c r="BA119" s="1">
        <f t="shared" si="115"/>
        <v>0</v>
      </c>
      <c r="BB119" s="1">
        <f t="shared" si="116"/>
        <v>0</v>
      </c>
      <c r="BC119" s="1">
        <f t="shared" si="117"/>
        <v>0</v>
      </c>
      <c r="BD119" s="1">
        <f t="shared" si="118"/>
        <v>0</v>
      </c>
      <c r="BE119" s="1">
        <f t="shared" si="119"/>
        <v>0</v>
      </c>
      <c r="BF119" s="1">
        <f t="shared" si="120"/>
        <v>0</v>
      </c>
      <c r="BG119" s="1">
        <f t="shared" si="121"/>
        <v>0</v>
      </c>
      <c r="BH119" s="1">
        <f t="shared" si="122"/>
        <v>0</v>
      </c>
      <c r="BI119" s="1">
        <f t="shared" si="123"/>
        <v>0</v>
      </c>
      <c r="BJ119" s="1">
        <f t="shared" si="124"/>
        <v>0</v>
      </c>
      <c r="BK119" s="1">
        <f t="shared" si="125"/>
        <v>0</v>
      </c>
      <c r="BL119" s="1">
        <f t="shared" si="126"/>
        <v>0</v>
      </c>
      <c r="BM119" s="1">
        <f t="shared" si="127"/>
        <v>0</v>
      </c>
      <c r="BN119" s="1">
        <f t="shared" si="128"/>
        <v>0</v>
      </c>
      <c r="BO119" s="1">
        <f t="shared" si="129"/>
        <v>0</v>
      </c>
      <c r="BP119" s="1">
        <f t="shared" si="130"/>
        <v>0</v>
      </c>
      <c r="BQ119" s="1">
        <f t="shared" si="131"/>
        <v>0</v>
      </c>
    </row>
    <row r="120" spans="38:69" x14ac:dyDescent="0.2">
      <c r="AL120" s="1">
        <f t="shared" si="100"/>
        <v>0</v>
      </c>
      <c r="AM120" s="1">
        <f t="shared" si="101"/>
        <v>0</v>
      </c>
      <c r="AN120" s="1">
        <f t="shared" si="102"/>
        <v>0</v>
      </c>
      <c r="AO120" s="1">
        <f t="shared" si="103"/>
        <v>0</v>
      </c>
      <c r="AP120" s="1">
        <f t="shared" si="104"/>
        <v>0</v>
      </c>
      <c r="AQ120" s="1">
        <f t="shared" si="105"/>
        <v>0</v>
      </c>
      <c r="AR120" s="1">
        <f t="shared" si="106"/>
        <v>0</v>
      </c>
      <c r="AS120" s="1">
        <f t="shared" si="107"/>
        <v>0</v>
      </c>
      <c r="AT120" s="1">
        <f t="shared" si="108"/>
        <v>0</v>
      </c>
      <c r="AU120" s="1">
        <f t="shared" si="109"/>
        <v>0</v>
      </c>
      <c r="AV120" s="1">
        <f t="shared" si="110"/>
        <v>0</v>
      </c>
      <c r="AW120" s="1">
        <f t="shared" si="111"/>
        <v>0</v>
      </c>
      <c r="AX120" s="1">
        <f t="shared" si="112"/>
        <v>0</v>
      </c>
      <c r="AY120" s="1">
        <f t="shared" si="113"/>
        <v>0</v>
      </c>
      <c r="AZ120" s="1">
        <f t="shared" si="114"/>
        <v>0</v>
      </c>
      <c r="BA120" s="1">
        <f t="shared" si="115"/>
        <v>0</v>
      </c>
      <c r="BB120" s="1">
        <f t="shared" si="116"/>
        <v>0</v>
      </c>
      <c r="BC120" s="1">
        <f t="shared" si="117"/>
        <v>0</v>
      </c>
      <c r="BD120" s="1">
        <f t="shared" si="118"/>
        <v>0</v>
      </c>
      <c r="BE120" s="1">
        <f t="shared" si="119"/>
        <v>0</v>
      </c>
      <c r="BF120" s="1">
        <f t="shared" si="120"/>
        <v>0</v>
      </c>
      <c r="BG120" s="1">
        <f t="shared" si="121"/>
        <v>0</v>
      </c>
      <c r="BH120" s="1">
        <f t="shared" si="122"/>
        <v>0</v>
      </c>
      <c r="BI120" s="1">
        <f t="shared" si="123"/>
        <v>0</v>
      </c>
      <c r="BJ120" s="1">
        <f t="shared" si="124"/>
        <v>0</v>
      </c>
      <c r="BK120" s="1">
        <f t="shared" si="125"/>
        <v>0</v>
      </c>
      <c r="BL120" s="1">
        <f t="shared" si="126"/>
        <v>0</v>
      </c>
      <c r="BM120" s="1">
        <f t="shared" si="127"/>
        <v>0</v>
      </c>
      <c r="BN120" s="1">
        <f t="shared" si="128"/>
        <v>0</v>
      </c>
      <c r="BO120" s="1">
        <f t="shared" si="129"/>
        <v>0</v>
      </c>
      <c r="BP120" s="1">
        <f t="shared" si="130"/>
        <v>0</v>
      </c>
      <c r="BQ120" s="1">
        <f t="shared" si="131"/>
        <v>0</v>
      </c>
    </row>
    <row r="121" spans="38:69" x14ac:dyDescent="0.2">
      <c r="AL121" s="1">
        <f t="shared" si="100"/>
        <v>0</v>
      </c>
      <c r="AM121" s="1">
        <f t="shared" si="101"/>
        <v>0</v>
      </c>
      <c r="AN121" s="1">
        <f t="shared" si="102"/>
        <v>0</v>
      </c>
      <c r="AO121" s="1">
        <f t="shared" si="103"/>
        <v>0</v>
      </c>
      <c r="AP121" s="1">
        <f t="shared" si="104"/>
        <v>0</v>
      </c>
      <c r="AQ121" s="1">
        <f t="shared" si="105"/>
        <v>0</v>
      </c>
      <c r="AR121" s="1">
        <f t="shared" si="106"/>
        <v>0</v>
      </c>
      <c r="AS121" s="1">
        <f t="shared" si="107"/>
        <v>0</v>
      </c>
      <c r="AT121" s="1">
        <f t="shared" si="108"/>
        <v>0</v>
      </c>
      <c r="AU121" s="1">
        <f t="shared" si="109"/>
        <v>0</v>
      </c>
      <c r="AV121" s="1">
        <f t="shared" si="110"/>
        <v>0</v>
      </c>
      <c r="AW121" s="1">
        <f t="shared" si="111"/>
        <v>0</v>
      </c>
      <c r="AX121" s="1">
        <f t="shared" si="112"/>
        <v>0</v>
      </c>
      <c r="AY121" s="1">
        <f t="shared" si="113"/>
        <v>0</v>
      </c>
      <c r="AZ121" s="1">
        <f t="shared" si="114"/>
        <v>0</v>
      </c>
      <c r="BA121" s="1">
        <f t="shared" si="115"/>
        <v>0</v>
      </c>
      <c r="BB121" s="1">
        <f t="shared" si="116"/>
        <v>0</v>
      </c>
      <c r="BC121" s="1">
        <f t="shared" si="117"/>
        <v>0</v>
      </c>
      <c r="BD121" s="1">
        <f t="shared" si="118"/>
        <v>0</v>
      </c>
      <c r="BE121" s="1">
        <f t="shared" si="119"/>
        <v>0</v>
      </c>
      <c r="BF121" s="1">
        <f t="shared" si="120"/>
        <v>0</v>
      </c>
      <c r="BG121" s="1">
        <f t="shared" si="121"/>
        <v>0</v>
      </c>
      <c r="BH121" s="1">
        <f t="shared" si="122"/>
        <v>0</v>
      </c>
      <c r="BI121" s="1">
        <f t="shared" si="123"/>
        <v>0</v>
      </c>
      <c r="BJ121" s="1">
        <f t="shared" si="124"/>
        <v>0</v>
      </c>
      <c r="BK121" s="1">
        <f t="shared" si="125"/>
        <v>0</v>
      </c>
      <c r="BL121" s="1">
        <f t="shared" si="126"/>
        <v>0</v>
      </c>
      <c r="BM121" s="1">
        <f t="shared" si="127"/>
        <v>0</v>
      </c>
      <c r="BN121" s="1">
        <f t="shared" si="128"/>
        <v>0</v>
      </c>
      <c r="BO121" s="1">
        <f t="shared" si="129"/>
        <v>0</v>
      </c>
      <c r="BP121" s="1">
        <f t="shared" si="130"/>
        <v>0</v>
      </c>
      <c r="BQ121" s="1">
        <f t="shared" si="131"/>
        <v>0</v>
      </c>
    </row>
    <row r="122" spans="38:69" x14ac:dyDescent="0.2">
      <c r="AL122" s="1">
        <f t="shared" si="100"/>
        <v>0</v>
      </c>
      <c r="AM122" s="1">
        <f t="shared" si="101"/>
        <v>0</v>
      </c>
      <c r="AN122" s="1">
        <f t="shared" si="102"/>
        <v>0</v>
      </c>
      <c r="AO122" s="1">
        <f t="shared" si="103"/>
        <v>0</v>
      </c>
      <c r="AP122" s="1">
        <f t="shared" si="104"/>
        <v>0</v>
      </c>
      <c r="AQ122" s="1">
        <f t="shared" si="105"/>
        <v>0</v>
      </c>
      <c r="AR122" s="1">
        <f t="shared" si="106"/>
        <v>0</v>
      </c>
      <c r="AS122" s="1">
        <f t="shared" si="107"/>
        <v>0</v>
      </c>
      <c r="AT122" s="1">
        <f t="shared" si="108"/>
        <v>0</v>
      </c>
      <c r="AU122" s="1">
        <f t="shared" si="109"/>
        <v>0</v>
      </c>
      <c r="AV122" s="1">
        <f t="shared" si="110"/>
        <v>0</v>
      </c>
      <c r="AW122" s="1">
        <f t="shared" si="111"/>
        <v>0</v>
      </c>
      <c r="AX122" s="1">
        <f t="shared" si="112"/>
        <v>0</v>
      </c>
      <c r="AY122" s="1">
        <f t="shared" si="113"/>
        <v>0</v>
      </c>
      <c r="AZ122" s="1">
        <f t="shared" si="114"/>
        <v>0</v>
      </c>
      <c r="BA122" s="1">
        <f t="shared" si="115"/>
        <v>0</v>
      </c>
      <c r="BB122" s="1">
        <f t="shared" si="116"/>
        <v>0</v>
      </c>
      <c r="BC122" s="1">
        <f t="shared" si="117"/>
        <v>0</v>
      </c>
      <c r="BD122" s="1">
        <f t="shared" si="118"/>
        <v>0</v>
      </c>
      <c r="BE122" s="1">
        <f t="shared" si="119"/>
        <v>0</v>
      </c>
      <c r="BF122" s="1">
        <f t="shared" si="120"/>
        <v>0</v>
      </c>
      <c r="BG122" s="1">
        <f t="shared" si="121"/>
        <v>0</v>
      </c>
      <c r="BH122" s="1">
        <f t="shared" si="122"/>
        <v>0</v>
      </c>
      <c r="BI122" s="1">
        <f t="shared" si="123"/>
        <v>0</v>
      </c>
      <c r="BJ122" s="1">
        <f t="shared" si="124"/>
        <v>0</v>
      </c>
      <c r="BK122" s="1">
        <f t="shared" si="125"/>
        <v>0</v>
      </c>
      <c r="BL122" s="1">
        <f t="shared" si="126"/>
        <v>0</v>
      </c>
      <c r="BM122" s="1">
        <f t="shared" si="127"/>
        <v>0</v>
      </c>
      <c r="BN122" s="1">
        <f t="shared" si="128"/>
        <v>0</v>
      </c>
      <c r="BO122" s="1">
        <f t="shared" si="129"/>
        <v>0</v>
      </c>
      <c r="BP122" s="1">
        <f t="shared" si="130"/>
        <v>0</v>
      </c>
      <c r="BQ122" s="1">
        <f t="shared" si="131"/>
        <v>0</v>
      </c>
    </row>
    <row r="123" spans="38:69" x14ac:dyDescent="0.2">
      <c r="AL123" s="1">
        <f t="shared" si="100"/>
        <v>0</v>
      </c>
      <c r="AM123" s="1">
        <f t="shared" si="101"/>
        <v>0</v>
      </c>
      <c r="AN123" s="1">
        <f t="shared" si="102"/>
        <v>0</v>
      </c>
      <c r="AO123" s="1">
        <f t="shared" si="103"/>
        <v>0</v>
      </c>
      <c r="AP123" s="1">
        <f t="shared" si="104"/>
        <v>0</v>
      </c>
      <c r="AQ123" s="1">
        <f t="shared" si="105"/>
        <v>0</v>
      </c>
      <c r="AR123" s="1">
        <f t="shared" si="106"/>
        <v>0</v>
      </c>
      <c r="AS123" s="1">
        <f t="shared" si="107"/>
        <v>0</v>
      </c>
      <c r="AT123" s="1">
        <f t="shared" si="108"/>
        <v>0</v>
      </c>
      <c r="AU123" s="1">
        <f t="shared" si="109"/>
        <v>0</v>
      </c>
      <c r="AV123" s="1">
        <f t="shared" si="110"/>
        <v>0</v>
      </c>
      <c r="AW123" s="1">
        <f t="shared" si="111"/>
        <v>0</v>
      </c>
      <c r="AX123" s="1">
        <f t="shared" si="112"/>
        <v>0</v>
      </c>
      <c r="AY123" s="1">
        <f t="shared" si="113"/>
        <v>0</v>
      </c>
      <c r="AZ123" s="1">
        <f t="shared" si="114"/>
        <v>0</v>
      </c>
      <c r="BA123" s="1">
        <f t="shared" si="115"/>
        <v>0</v>
      </c>
      <c r="BB123" s="1">
        <f t="shared" si="116"/>
        <v>0</v>
      </c>
      <c r="BC123" s="1">
        <f t="shared" si="117"/>
        <v>0</v>
      </c>
      <c r="BD123" s="1">
        <f t="shared" si="118"/>
        <v>0</v>
      </c>
      <c r="BE123" s="1">
        <f t="shared" si="119"/>
        <v>0</v>
      </c>
      <c r="BF123" s="1">
        <f t="shared" si="120"/>
        <v>0</v>
      </c>
      <c r="BG123" s="1">
        <f t="shared" si="121"/>
        <v>0</v>
      </c>
      <c r="BH123" s="1">
        <f t="shared" si="122"/>
        <v>0</v>
      </c>
      <c r="BI123" s="1">
        <f t="shared" si="123"/>
        <v>0</v>
      </c>
      <c r="BJ123" s="1">
        <f t="shared" si="124"/>
        <v>0</v>
      </c>
      <c r="BK123" s="1">
        <f t="shared" si="125"/>
        <v>0</v>
      </c>
      <c r="BL123" s="1">
        <f t="shared" si="126"/>
        <v>0</v>
      </c>
      <c r="BM123" s="1">
        <f t="shared" si="127"/>
        <v>0</v>
      </c>
      <c r="BN123" s="1">
        <f t="shared" si="128"/>
        <v>0</v>
      </c>
      <c r="BO123" s="1">
        <f t="shared" si="129"/>
        <v>0</v>
      </c>
      <c r="BP123" s="1">
        <f t="shared" si="130"/>
        <v>0</v>
      </c>
      <c r="BQ123" s="1">
        <f t="shared" si="131"/>
        <v>0</v>
      </c>
    </row>
    <row r="124" spans="38:69" x14ac:dyDescent="0.2">
      <c r="AL124" s="1">
        <f t="shared" si="100"/>
        <v>0</v>
      </c>
      <c r="AM124" s="1">
        <f t="shared" si="101"/>
        <v>0</v>
      </c>
      <c r="AN124" s="1">
        <f t="shared" si="102"/>
        <v>0</v>
      </c>
      <c r="AO124" s="1">
        <f t="shared" si="103"/>
        <v>0</v>
      </c>
      <c r="AP124" s="1">
        <f t="shared" si="104"/>
        <v>0</v>
      </c>
      <c r="AQ124" s="1">
        <f t="shared" si="105"/>
        <v>0</v>
      </c>
      <c r="AR124" s="1">
        <f t="shared" si="106"/>
        <v>0</v>
      </c>
      <c r="AS124" s="1">
        <f t="shared" si="107"/>
        <v>0</v>
      </c>
      <c r="AT124" s="1">
        <f t="shared" si="108"/>
        <v>0</v>
      </c>
      <c r="AU124" s="1">
        <f t="shared" si="109"/>
        <v>0</v>
      </c>
      <c r="AV124" s="1">
        <f t="shared" si="110"/>
        <v>0</v>
      </c>
      <c r="AW124" s="1">
        <f t="shared" si="111"/>
        <v>0</v>
      </c>
      <c r="AX124" s="1">
        <f t="shared" si="112"/>
        <v>0</v>
      </c>
      <c r="AY124" s="1">
        <f t="shared" si="113"/>
        <v>0</v>
      </c>
      <c r="AZ124" s="1">
        <f t="shared" si="114"/>
        <v>0</v>
      </c>
      <c r="BA124" s="1">
        <f t="shared" si="115"/>
        <v>0</v>
      </c>
      <c r="BB124" s="1">
        <f t="shared" si="116"/>
        <v>0</v>
      </c>
      <c r="BC124" s="1">
        <f t="shared" si="117"/>
        <v>0</v>
      </c>
      <c r="BD124" s="1">
        <f t="shared" si="118"/>
        <v>0</v>
      </c>
      <c r="BE124" s="1">
        <f t="shared" si="119"/>
        <v>0</v>
      </c>
      <c r="BF124" s="1">
        <f t="shared" si="120"/>
        <v>0</v>
      </c>
      <c r="BG124" s="1">
        <f t="shared" si="121"/>
        <v>0</v>
      </c>
      <c r="BH124" s="1">
        <f t="shared" si="122"/>
        <v>0</v>
      </c>
      <c r="BI124" s="1">
        <f t="shared" si="123"/>
        <v>0</v>
      </c>
      <c r="BJ124" s="1">
        <f t="shared" si="124"/>
        <v>0</v>
      </c>
      <c r="BK124" s="1">
        <f t="shared" si="125"/>
        <v>0</v>
      </c>
      <c r="BL124" s="1">
        <f t="shared" si="126"/>
        <v>0</v>
      </c>
      <c r="BM124" s="1">
        <f t="shared" si="127"/>
        <v>0</v>
      </c>
      <c r="BN124" s="1">
        <f t="shared" si="128"/>
        <v>0</v>
      </c>
      <c r="BO124" s="1">
        <f t="shared" si="129"/>
        <v>0</v>
      </c>
      <c r="BP124" s="1">
        <f t="shared" si="130"/>
        <v>0</v>
      </c>
      <c r="BQ124" s="1">
        <f t="shared" si="131"/>
        <v>0</v>
      </c>
    </row>
    <row r="125" spans="38:69" x14ac:dyDescent="0.2">
      <c r="AL125" s="1">
        <f t="shared" si="100"/>
        <v>0</v>
      </c>
      <c r="AM125" s="1">
        <f t="shared" si="101"/>
        <v>0</v>
      </c>
      <c r="AN125" s="1">
        <f t="shared" si="102"/>
        <v>0</v>
      </c>
      <c r="AO125" s="1">
        <f t="shared" si="103"/>
        <v>0</v>
      </c>
      <c r="AP125" s="1">
        <f t="shared" si="104"/>
        <v>0</v>
      </c>
      <c r="AQ125" s="1">
        <f t="shared" si="105"/>
        <v>0</v>
      </c>
      <c r="AR125" s="1">
        <f t="shared" si="106"/>
        <v>0</v>
      </c>
      <c r="AS125" s="1">
        <f t="shared" si="107"/>
        <v>0</v>
      </c>
      <c r="AT125" s="1">
        <f t="shared" si="108"/>
        <v>0</v>
      </c>
      <c r="AU125" s="1">
        <f t="shared" si="109"/>
        <v>0</v>
      </c>
      <c r="AV125" s="1">
        <f t="shared" si="110"/>
        <v>0</v>
      </c>
      <c r="AW125" s="1">
        <f t="shared" si="111"/>
        <v>0</v>
      </c>
      <c r="AX125" s="1">
        <f t="shared" si="112"/>
        <v>0</v>
      </c>
      <c r="AY125" s="1">
        <f t="shared" si="113"/>
        <v>0</v>
      </c>
      <c r="AZ125" s="1">
        <f t="shared" si="114"/>
        <v>0</v>
      </c>
      <c r="BA125" s="1">
        <f t="shared" si="115"/>
        <v>0</v>
      </c>
      <c r="BB125" s="1">
        <f t="shared" si="116"/>
        <v>0</v>
      </c>
      <c r="BC125" s="1">
        <f t="shared" si="117"/>
        <v>0</v>
      </c>
      <c r="BD125" s="1">
        <f t="shared" si="118"/>
        <v>0</v>
      </c>
      <c r="BE125" s="1">
        <f t="shared" si="119"/>
        <v>0</v>
      </c>
      <c r="BF125" s="1">
        <f t="shared" si="120"/>
        <v>0</v>
      </c>
      <c r="BG125" s="1">
        <f t="shared" si="121"/>
        <v>0</v>
      </c>
      <c r="BH125" s="1">
        <f t="shared" si="122"/>
        <v>0</v>
      </c>
      <c r="BI125" s="1">
        <f t="shared" si="123"/>
        <v>0</v>
      </c>
      <c r="BJ125" s="1">
        <f t="shared" si="124"/>
        <v>0</v>
      </c>
      <c r="BK125" s="1">
        <f t="shared" si="125"/>
        <v>0</v>
      </c>
      <c r="BL125" s="1">
        <f t="shared" si="126"/>
        <v>0</v>
      </c>
      <c r="BM125" s="1">
        <f t="shared" si="127"/>
        <v>0</v>
      </c>
      <c r="BN125" s="1">
        <f t="shared" si="128"/>
        <v>0</v>
      </c>
      <c r="BO125" s="1">
        <f t="shared" si="129"/>
        <v>0</v>
      </c>
      <c r="BP125" s="1">
        <f t="shared" si="130"/>
        <v>0</v>
      </c>
      <c r="BQ125" s="1">
        <f t="shared" si="131"/>
        <v>0</v>
      </c>
    </row>
    <row r="126" spans="38:69" x14ac:dyDescent="0.2">
      <c r="AL126" s="1">
        <f t="shared" si="100"/>
        <v>0</v>
      </c>
      <c r="AM126" s="1">
        <f t="shared" si="101"/>
        <v>0</v>
      </c>
      <c r="AN126" s="1">
        <f t="shared" si="102"/>
        <v>0</v>
      </c>
      <c r="AO126" s="1">
        <f t="shared" si="103"/>
        <v>0</v>
      </c>
      <c r="AP126" s="1">
        <f t="shared" si="104"/>
        <v>0</v>
      </c>
      <c r="AQ126" s="1">
        <f t="shared" si="105"/>
        <v>0</v>
      </c>
      <c r="AR126" s="1">
        <f t="shared" si="106"/>
        <v>0</v>
      </c>
      <c r="AS126" s="1">
        <f t="shared" si="107"/>
        <v>0</v>
      </c>
      <c r="AT126" s="1">
        <f t="shared" si="108"/>
        <v>0</v>
      </c>
      <c r="AU126" s="1">
        <f t="shared" si="109"/>
        <v>0</v>
      </c>
      <c r="AV126" s="1">
        <f t="shared" si="110"/>
        <v>0</v>
      </c>
      <c r="AW126" s="1">
        <f t="shared" si="111"/>
        <v>0</v>
      </c>
      <c r="AX126" s="1">
        <f t="shared" si="112"/>
        <v>0</v>
      </c>
      <c r="AY126" s="1">
        <f t="shared" si="113"/>
        <v>0</v>
      </c>
      <c r="AZ126" s="1">
        <f t="shared" si="114"/>
        <v>0</v>
      </c>
      <c r="BA126" s="1">
        <f t="shared" si="115"/>
        <v>0</v>
      </c>
      <c r="BB126" s="1">
        <f t="shared" si="116"/>
        <v>0</v>
      </c>
      <c r="BC126" s="1">
        <f t="shared" si="117"/>
        <v>0</v>
      </c>
      <c r="BD126" s="1">
        <f t="shared" si="118"/>
        <v>0</v>
      </c>
      <c r="BE126" s="1">
        <f t="shared" si="119"/>
        <v>0</v>
      </c>
      <c r="BF126" s="1">
        <f t="shared" si="120"/>
        <v>0</v>
      </c>
      <c r="BG126" s="1">
        <f t="shared" si="121"/>
        <v>0</v>
      </c>
      <c r="BH126" s="1">
        <f t="shared" si="122"/>
        <v>0</v>
      </c>
      <c r="BI126" s="1">
        <f t="shared" si="123"/>
        <v>0</v>
      </c>
      <c r="BJ126" s="1">
        <f t="shared" si="124"/>
        <v>0</v>
      </c>
      <c r="BK126" s="1">
        <f t="shared" si="125"/>
        <v>0</v>
      </c>
      <c r="BL126" s="1">
        <f t="shared" si="126"/>
        <v>0</v>
      </c>
      <c r="BM126" s="1">
        <f t="shared" si="127"/>
        <v>0</v>
      </c>
      <c r="BN126" s="1">
        <f t="shared" si="128"/>
        <v>0</v>
      </c>
      <c r="BO126" s="1">
        <f t="shared" si="129"/>
        <v>0</v>
      </c>
      <c r="BP126" s="1">
        <f t="shared" si="130"/>
        <v>0</v>
      </c>
      <c r="BQ126" s="1">
        <f t="shared" si="131"/>
        <v>0</v>
      </c>
    </row>
    <row r="127" spans="38:69" x14ac:dyDescent="0.2">
      <c r="AL127" s="1">
        <f t="shared" si="100"/>
        <v>0</v>
      </c>
      <c r="AM127" s="1">
        <f t="shared" si="101"/>
        <v>0</v>
      </c>
      <c r="AN127" s="1">
        <f t="shared" si="102"/>
        <v>0</v>
      </c>
      <c r="AO127" s="1">
        <f t="shared" si="103"/>
        <v>0</v>
      </c>
      <c r="AP127" s="1">
        <f t="shared" si="104"/>
        <v>0</v>
      </c>
      <c r="AQ127" s="1">
        <f t="shared" si="105"/>
        <v>0</v>
      </c>
      <c r="AR127" s="1">
        <f t="shared" si="106"/>
        <v>0</v>
      </c>
      <c r="AS127" s="1">
        <f t="shared" si="107"/>
        <v>0</v>
      </c>
      <c r="AT127" s="1">
        <f t="shared" si="108"/>
        <v>0</v>
      </c>
      <c r="AU127" s="1">
        <f t="shared" si="109"/>
        <v>0</v>
      </c>
      <c r="AV127" s="1">
        <f t="shared" si="110"/>
        <v>0</v>
      </c>
      <c r="AW127" s="1">
        <f t="shared" si="111"/>
        <v>0</v>
      </c>
      <c r="AX127" s="1">
        <f t="shared" si="112"/>
        <v>0</v>
      </c>
      <c r="AY127" s="1">
        <f t="shared" si="113"/>
        <v>0</v>
      </c>
      <c r="AZ127" s="1">
        <f t="shared" si="114"/>
        <v>0</v>
      </c>
      <c r="BA127" s="1">
        <f t="shared" si="115"/>
        <v>0</v>
      </c>
      <c r="BB127" s="1">
        <f t="shared" si="116"/>
        <v>0</v>
      </c>
      <c r="BC127" s="1">
        <f t="shared" si="117"/>
        <v>0</v>
      </c>
      <c r="BD127" s="1">
        <f t="shared" si="118"/>
        <v>0</v>
      </c>
      <c r="BE127" s="1">
        <f t="shared" si="119"/>
        <v>0</v>
      </c>
      <c r="BF127" s="1">
        <f t="shared" si="120"/>
        <v>0</v>
      </c>
      <c r="BG127" s="1">
        <f t="shared" si="121"/>
        <v>0</v>
      </c>
      <c r="BH127" s="1">
        <f t="shared" si="122"/>
        <v>0</v>
      </c>
      <c r="BI127" s="1">
        <f t="shared" si="123"/>
        <v>0</v>
      </c>
      <c r="BJ127" s="1">
        <f t="shared" si="124"/>
        <v>0</v>
      </c>
      <c r="BK127" s="1">
        <f t="shared" si="125"/>
        <v>0</v>
      </c>
      <c r="BL127" s="1">
        <f t="shared" si="126"/>
        <v>0</v>
      </c>
      <c r="BM127" s="1">
        <f t="shared" si="127"/>
        <v>0</v>
      </c>
      <c r="BN127" s="1">
        <f t="shared" si="128"/>
        <v>0</v>
      </c>
      <c r="BO127" s="1">
        <f t="shared" si="129"/>
        <v>0</v>
      </c>
      <c r="BP127" s="1">
        <f t="shared" si="130"/>
        <v>0</v>
      </c>
      <c r="BQ127" s="1">
        <f t="shared" si="131"/>
        <v>0</v>
      </c>
    </row>
    <row r="128" spans="38:69" x14ac:dyDescent="0.2">
      <c r="AL128" s="1">
        <f t="shared" si="100"/>
        <v>0</v>
      </c>
      <c r="AM128" s="1">
        <f t="shared" si="101"/>
        <v>0</v>
      </c>
      <c r="AN128" s="1">
        <f t="shared" si="102"/>
        <v>0</v>
      </c>
      <c r="AO128" s="1">
        <f t="shared" si="103"/>
        <v>0</v>
      </c>
      <c r="AP128" s="1">
        <f t="shared" si="104"/>
        <v>0</v>
      </c>
      <c r="AQ128" s="1">
        <f t="shared" si="105"/>
        <v>0</v>
      </c>
      <c r="AR128" s="1">
        <f t="shared" si="106"/>
        <v>0</v>
      </c>
      <c r="AS128" s="1">
        <f t="shared" si="107"/>
        <v>0</v>
      </c>
      <c r="AT128" s="1">
        <f t="shared" si="108"/>
        <v>0</v>
      </c>
      <c r="AU128" s="1">
        <f t="shared" si="109"/>
        <v>0</v>
      </c>
      <c r="AV128" s="1">
        <f t="shared" si="110"/>
        <v>0</v>
      </c>
      <c r="AW128" s="1">
        <f t="shared" si="111"/>
        <v>0</v>
      </c>
      <c r="AX128" s="1">
        <f t="shared" si="112"/>
        <v>0</v>
      </c>
      <c r="AY128" s="1">
        <f t="shared" si="113"/>
        <v>0</v>
      </c>
      <c r="AZ128" s="1">
        <f t="shared" si="114"/>
        <v>0</v>
      </c>
      <c r="BA128" s="1">
        <f t="shared" si="115"/>
        <v>0</v>
      </c>
      <c r="BB128" s="1">
        <f t="shared" si="116"/>
        <v>0</v>
      </c>
      <c r="BC128" s="1">
        <f t="shared" si="117"/>
        <v>0</v>
      </c>
      <c r="BD128" s="1">
        <f t="shared" si="118"/>
        <v>0</v>
      </c>
      <c r="BE128" s="1">
        <f t="shared" si="119"/>
        <v>0</v>
      </c>
      <c r="BF128" s="1">
        <f t="shared" si="120"/>
        <v>0</v>
      </c>
      <c r="BG128" s="1">
        <f t="shared" si="121"/>
        <v>0</v>
      </c>
      <c r="BH128" s="1">
        <f t="shared" si="122"/>
        <v>0</v>
      </c>
      <c r="BI128" s="1">
        <f t="shared" si="123"/>
        <v>0</v>
      </c>
      <c r="BJ128" s="1">
        <f t="shared" si="124"/>
        <v>0</v>
      </c>
      <c r="BK128" s="1">
        <f t="shared" si="125"/>
        <v>0</v>
      </c>
      <c r="BL128" s="1">
        <f t="shared" si="126"/>
        <v>0</v>
      </c>
      <c r="BM128" s="1">
        <f t="shared" si="127"/>
        <v>0</v>
      </c>
      <c r="BN128" s="1">
        <f t="shared" si="128"/>
        <v>0</v>
      </c>
      <c r="BO128" s="1">
        <f t="shared" si="129"/>
        <v>0</v>
      </c>
      <c r="BP128" s="1">
        <f t="shared" si="130"/>
        <v>0</v>
      </c>
      <c r="BQ128" s="1">
        <f t="shared" si="131"/>
        <v>0</v>
      </c>
    </row>
  </sheetData>
  <dataValidations count="1">
    <dataValidation type="list" allowBlank="1" showInputMessage="1" showErrorMessage="1" sqref="B4:AG20" xr:uid="{00000000-0002-0000-0100-000000000000}">
      <formula1>$BS$4:$BS$5</formula1>
      <formula2>0</formula2>
    </dataValidation>
  </dataValidations>
  <pageMargins left="0.7" right="0.7" top="0.75" bottom="0.75" header="0.51180555555555496" footer="0.3"/>
  <pageSetup firstPageNumber="0" orientation="landscape" horizontalDpi="300" verticalDpi="300"/>
  <headerFooter>
    <oddFooter>&amp;C&amp;A&amp;RPage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E699"/>
  </sheetPr>
  <dimension ref="A1:Q35"/>
  <sheetViews>
    <sheetView zoomScaleNormal="100" workbookViewId="0">
      <selection activeCell="K32" sqref="K32"/>
    </sheetView>
  </sheetViews>
  <sheetFormatPr defaultColWidth="8.5703125" defaultRowHeight="12.75" x14ac:dyDescent="0.2"/>
  <cols>
    <col min="1" max="1" width="7.5703125" style="25" bestFit="1" customWidth="1"/>
    <col min="2" max="2" width="11.7109375" style="1" bestFit="1" customWidth="1"/>
    <col min="3" max="3" width="9.7109375" style="1" bestFit="1" customWidth="1"/>
    <col min="4" max="5" width="11.5703125" style="1" bestFit="1" customWidth="1"/>
    <col min="6" max="6" width="8.85546875" style="1" bestFit="1" customWidth="1"/>
    <col min="7" max="7" width="6.140625" style="1" bestFit="1" customWidth="1"/>
    <col min="8" max="8" width="10.140625" style="1" bestFit="1" customWidth="1"/>
    <col min="9" max="9" width="10" style="1" bestFit="1" customWidth="1"/>
    <col min="10" max="10" width="15.140625" style="1" bestFit="1" customWidth="1"/>
    <col min="11" max="11" width="11.5703125" style="1" bestFit="1" customWidth="1"/>
    <col min="12" max="12" width="11.85546875" style="1" bestFit="1" customWidth="1"/>
    <col min="13" max="13" width="3.140625" style="1" customWidth="1"/>
    <col min="14" max="14" width="200.140625" style="1" bestFit="1" customWidth="1"/>
    <col min="15" max="16384" width="8.5703125" style="1"/>
  </cols>
  <sheetData>
    <row r="1" spans="1:17" s="33" customFormat="1" ht="15.75" x14ac:dyDescent="0.25">
      <c r="A1" s="74" t="s">
        <v>216</v>
      </c>
      <c r="B1" s="74"/>
      <c r="C1" s="74"/>
      <c r="D1" s="74"/>
      <c r="E1" s="74"/>
      <c r="F1" s="74"/>
      <c r="G1" s="74"/>
      <c r="H1" s="74"/>
      <c r="I1" s="74"/>
      <c r="J1" s="74"/>
      <c r="K1" s="74"/>
      <c r="L1" s="74"/>
    </row>
    <row r="2" spans="1:17" x14ac:dyDescent="0.2">
      <c r="A2" s="25" t="s">
        <v>140</v>
      </c>
      <c r="B2" s="1" t="s">
        <v>66</v>
      </c>
      <c r="C2" s="1" t="s">
        <v>67</v>
      </c>
      <c r="D2" s="1" t="s">
        <v>68</v>
      </c>
      <c r="E2" s="1" t="s">
        <v>69</v>
      </c>
      <c r="F2" s="1" t="s">
        <v>70</v>
      </c>
      <c r="G2" s="1" t="s">
        <v>71</v>
      </c>
      <c r="H2" s="1" t="s">
        <v>72</v>
      </c>
      <c r="I2" s="1" t="s">
        <v>102</v>
      </c>
      <c r="J2" s="1" t="s">
        <v>73</v>
      </c>
      <c r="K2" s="1" t="s">
        <v>74</v>
      </c>
      <c r="L2" s="1" t="s">
        <v>75</v>
      </c>
    </row>
    <row r="3" spans="1:17" x14ac:dyDescent="0.2">
      <c r="A3" s="25">
        <v>1</v>
      </c>
      <c r="B3" s="26">
        <v>4.2</v>
      </c>
      <c r="C3" s="26">
        <v>7.6</v>
      </c>
      <c r="D3" s="26">
        <v>200</v>
      </c>
      <c r="E3" s="26">
        <v>1.6</v>
      </c>
      <c r="F3" s="26">
        <v>4.5999999999999996</v>
      </c>
      <c r="G3" s="26">
        <v>0.44</v>
      </c>
      <c r="H3" s="26">
        <v>7</v>
      </c>
      <c r="I3" s="26">
        <v>200</v>
      </c>
      <c r="J3" s="26">
        <v>0</v>
      </c>
      <c r="K3" s="25">
        <v>5000</v>
      </c>
      <c r="L3" s="25">
        <v>50000</v>
      </c>
    </row>
    <row r="4" spans="1:17" x14ac:dyDescent="0.2">
      <c r="A4" s="25">
        <v>2</v>
      </c>
      <c r="B4" s="26">
        <v>5.4</v>
      </c>
      <c r="C4" s="26">
        <v>9.3000000000000007</v>
      </c>
      <c r="D4" s="26">
        <v>200</v>
      </c>
      <c r="E4" s="26">
        <v>1.7</v>
      </c>
      <c r="F4" s="26">
        <v>4.5999999999999996</v>
      </c>
      <c r="G4" s="26">
        <v>0.44</v>
      </c>
      <c r="H4" s="26">
        <v>9.6999999999999993</v>
      </c>
      <c r="I4" s="26">
        <v>210</v>
      </c>
      <c r="J4" s="26">
        <v>0</v>
      </c>
      <c r="K4" s="25">
        <v>5000</v>
      </c>
      <c r="L4" s="25">
        <v>50000</v>
      </c>
    </row>
    <row r="5" spans="1:17" x14ac:dyDescent="0.2">
      <c r="A5" s="25">
        <v>3</v>
      </c>
      <c r="B5" s="26">
        <v>6.5</v>
      </c>
      <c r="C5" s="26">
        <v>10.9</v>
      </c>
      <c r="D5" s="26">
        <v>200</v>
      </c>
      <c r="E5" s="26">
        <v>1.8</v>
      </c>
      <c r="F5" s="26">
        <v>4.5999999999999996</v>
      </c>
      <c r="G5" s="26">
        <v>0.44</v>
      </c>
      <c r="H5" s="26">
        <v>12.25</v>
      </c>
      <c r="I5" s="26">
        <v>215</v>
      </c>
      <c r="J5" s="26">
        <v>0</v>
      </c>
      <c r="K5" s="25">
        <v>5000</v>
      </c>
      <c r="L5" s="25">
        <v>50000</v>
      </c>
    </row>
    <row r="6" spans="1:17" x14ac:dyDescent="0.2">
      <c r="A6" s="25">
        <v>4</v>
      </c>
      <c r="B6" s="26">
        <v>7.45</v>
      </c>
      <c r="C6" s="26">
        <v>12.45</v>
      </c>
      <c r="D6" s="26">
        <v>200</v>
      </c>
      <c r="E6" s="26">
        <v>1.9</v>
      </c>
      <c r="F6" s="26">
        <v>4.5999999999999996</v>
      </c>
      <c r="G6" s="26">
        <v>0.44</v>
      </c>
      <c r="H6" s="26">
        <v>15</v>
      </c>
      <c r="I6" s="26">
        <v>225</v>
      </c>
      <c r="J6" s="26">
        <v>0</v>
      </c>
      <c r="K6" s="25">
        <v>5000</v>
      </c>
      <c r="L6" s="25">
        <v>50000</v>
      </c>
    </row>
    <row r="7" spans="1:17" x14ac:dyDescent="0.2">
      <c r="A7" s="25">
        <v>5</v>
      </c>
      <c r="B7" s="26">
        <v>8.1999999999999993</v>
      </c>
      <c r="C7" s="26">
        <v>13.2</v>
      </c>
      <c r="D7" s="26">
        <v>200</v>
      </c>
      <c r="E7" s="26">
        <v>2</v>
      </c>
      <c r="F7" s="26">
        <v>4.5999999999999996</v>
      </c>
      <c r="G7" s="26">
        <v>0.44</v>
      </c>
      <c r="H7" s="26">
        <v>17</v>
      </c>
      <c r="I7" s="26">
        <v>235</v>
      </c>
      <c r="J7" s="26">
        <v>0</v>
      </c>
      <c r="K7" s="25">
        <v>5000</v>
      </c>
      <c r="L7" s="25">
        <v>50000</v>
      </c>
    </row>
    <row r="8" spans="1:17" x14ac:dyDescent="0.2">
      <c r="A8" s="25">
        <v>6</v>
      </c>
      <c r="B8" s="26">
        <v>8.6999999999999993</v>
      </c>
      <c r="C8" s="26">
        <v>14</v>
      </c>
      <c r="D8" s="26">
        <v>200</v>
      </c>
      <c r="E8" s="26">
        <v>2.1</v>
      </c>
      <c r="F8" s="26">
        <v>4.5999999999999996</v>
      </c>
      <c r="G8" s="26">
        <v>0.44</v>
      </c>
      <c r="H8" s="26">
        <v>18.5</v>
      </c>
      <c r="I8" s="26">
        <v>245</v>
      </c>
      <c r="J8" s="26">
        <v>0</v>
      </c>
      <c r="K8" s="25">
        <v>5000</v>
      </c>
      <c r="L8" s="25">
        <v>50000</v>
      </c>
    </row>
    <row r="9" spans="1:17" x14ac:dyDescent="0.2">
      <c r="A9" s="25">
        <v>7</v>
      </c>
      <c r="B9" s="26">
        <v>9.3000000000000007</v>
      </c>
      <c r="C9" s="26">
        <v>14.75</v>
      </c>
      <c r="D9" s="26">
        <v>200</v>
      </c>
      <c r="E9" s="26">
        <v>2.2000000000000002</v>
      </c>
      <c r="F9" s="26">
        <v>4.5999999999999996</v>
      </c>
      <c r="G9" s="26">
        <v>0.44</v>
      </c>
      <c r="H9" s="26">
        <v>20</v>
      </c>
      <c r="I9" s="26">
        <v>250</v>
      </c>
      <c r="J9" s="26">
        <v>0</v>
      </c>
      <c r="K9" s="25">
        <v>5000</v>
      </c>
      <c r="L9" s="25">
        <v>50000</v>
      </c>
    </row>
    <row r="11" spans="1:17" s="33" customFormat="1" ht="15.75" x14ac:dyDescent="0.25">
      <c r="A11" s="73" t="s">
        <v>217</v>
      </c>
      <c r="B11" s="74"/>
      <c r="C11" s="74"/>
      <c r="D11" s="74"/>
      <c r="E11" s="74"/>
      <c r="F11" s="74"/>
      <c r="G11" s="74"/>
      <c r="H11" s="74"/>
      <c r="I11" s="74"/>
      <c r="J11" s="74"/>
      <c r="K11" s="74"/>
      <c r="L11" s="74"/>
    </row>
    <row r="12" spans="1:17" x14ac:dyDescent="0.2">
      <c r="A12" s="25" t="s">
        <v>140</v>
      </c>
      <c r="B12" s="1" t="s">
        <v>66</v>
      </c>
      <c r="C12" s="1" t="s">
        <v>67</v>
      </c>
      <c r="D12" s="1" t="s">
        <v>68</v>
      </c>
      <c r="E12" s="1" t="s">
        <v>69</v>
      </c>
      <c r="F12" s="1" t="s">
        <v>70</v>
      </c>
      <c r="G12" s="1" t="s">
        <v>71</v>
      </c>
      <c r="H12" s="1" t="s">
        <v>72</v>
      </c>
      <c r="I12" s="1" t="s">
        <v>102</v>
      </c>
      <c r="J12" s="1" t="s">
        <v>73</v>
      </c>
      <c r="K12" s="1" t="s">
        <v>74</v>
      </c>
      <c r="L12" s="1" t="s">
        <v>75</v>
      </c>
    </row>
    <row r="13" spans="1:17" x14ac:dyDescent="0.2">
      <c r="A13" s="1">
        <v>1</v>
      </c>
      <c r="B13" s="26">
        <v>4.5999999999999996</v>
      </c>
      <c r="C13" s="26">
        <v>8.25</v>
      </c>
      <c r="D13" s="1">
        <v>200</v>
      </c>
      <c r="E13" s="26">
        <v>2</v>
      </c>
      <c r="F13" s="26">
        <v>2.2000000000000002</v>
      </c>
      <c r="G13" s="26">
        <v>0.45</v>
      </c>
      <c r="H13" s="1">
        <v>7</v>
      </c>
      <c r="I13" s="1">
        <v>125</v>
      </c>
      <c r="J13" s="26">
        <v>0</v>
      </c>
      <c r="K13" s="25">
        <v>5000</v>
      </c>
      <c r="L13" s="25">
        <v>50000</v>
      </c>
      <c r="Q13" s="27"/>
    </row>
    <row r="14" spans="1:17" x14ac:dyDescent="0.2">
      <c r="A14" s="1">
        <v>2</v>
      </c>
      <c r="B14" s="26">
        <v>7.15</v>
      </c>
      <c r="C14" s="26">
        <v>11.6</v>
      </c>
      <c r="D14" s="1">
        <v>200</v>
      </c>
      <c r="E14" s="26">
        <v>2</v>
      </c>
      <c r="F14" s="26">
        <v>2.2000000000000002</v>
      </c>
      <c r="G14" s="26">
        <v>0.45</v>
      </c>
      <c r="H14" s="1">
        <v>12.75</v>
      </c>
      <c r="I14" s="1">
        <v>220</v>
      </c>
      <c r="J14" s="26">
        <v>0</v>
      </c>
      <c r="K14" s="25">
        <v>5000</v>
      </c>
      <c r="L14" s="25">
        <v>50000</v>
      </c>
      <c r="Q14" s="27"/>
    </row>
    <row r="15" spans="1:17" x14ac:dyDescent="0.2">
      <c r="A15" s="1">
        <v>3</v>
      </c>
      <c r="B15" s="26">
        <v>8.9</v>
      </c>
      <c r="C15" s="26">
        <v>14.1</v>
      </c>
      <c r="D15" s="1">
        <v>200</v>
      </c>
      <c r="E15" s="26">
        <v>2</v>
      </c>
      <c r="F15" s="26">
        <v>2.2000000000000002</v>
      </c>
      <c r="G15" s="26">
        <v>0.45</v>
      </c>
      <c r="H15" s="1">
        <v>17.5</v>
      </c>
      <c r="I15" s="1">
        <v>275</v>
      </c>
      <c r="J15" s="26">
        <v>0</v>
      </c>
      <c r="K15" s="25">
        <v>5000</v>
      </c>
      <c r="L15" s="25">
        <v>50000</v>
      </c>
      <c r="Q15" s="27"/>
    </row>
    <row r="16" spans="1:17" x14ac:dyDescent="0.2">
      <c r="A16" s="1">
        <v>4</v>
      </c>
      <c r="B16" s="26">
        <v>8.9</v>
      </c>
      <c r="C16" s="26">
        <v>18.100000000000001</v>
      </c>
      <c r="D16" s="1">
        <v>150</v>
      </c>
      <c r="E16" s="26">
        <v>2.2000000000000002</v>
      </c>
      <c r="F16" s="26">
        <v>1.85</v>
      </c>
      <c r="G16" s="26">
        <v>0.45</v>
      </c>
      <c r="H16" s="1">
        <v>21.7</v>
      </c>
      <c r="I16" s="1">
        <v>300</v>
      </c>
      <c r="J16" s="26">
        <v>0</v>
      </c>
      <c r="K16" s="25">
        <v>5000</v>
      </c>
      <c r="L16" s="25">
        <v>50000</v>
      </c>
      <c r="Q16" s="27"/>
    </row>
    <row r="17" spans="1:17" x14ac:dyDescent="0.2">
      <c r="A17" s="1">
        <v>5</v>
      </c>
      <c r="B17" s="26">
        <v>7.15</v>
      </c>
      <c r="C17" s="26">
        <v>14.9</v>
      </c>
      <c r="D17" s="1">
        <v>200</v>
      </c>
      <c r="E17" s="26">
        <v>2.2000000000000002</v>
      </c>
      <c r="F17" s="26">
        <v>2.2000000000000002</v>
      </c>
      <c r="G17" s="26">
        <v>0.45</v>
      </c>
      <c r="H17" s="1">
        <v>18.8</v>
      </c>
      <c r="I17" s="1">
        <v>285</v>
      </c>
      <c r="J17" s="26">
        <v>0</v>
      </c>
      <c r="K17" s="25">
        <v>5000</v>
      </c>
      <c r="L17" s="25">
        <v>50000</v>
      </c>
      <c r="Q17" s="27"/>
    </row>
    <row r="18" spans="1:17" x14ac:dyDescent="0.2">
      <c r="A18" s="1">
        <v>6</v>
      </c>
      <c r="B18" s="26">
        <v>5.9</v>
      </c>
      <c r="C18" s="26">
        <v>11.65</v>
      </c>
      <c r="D18" s="1">
        <v>250</v>
      </c>
      <c r="E18" s="26">
        <v>2.2000000000000002</v>
      </c>
      <c r="F18" s="26">
        <v>2.1</v>
      </c>
      <c r="G18" s="26">
        <v>0.45</v>
      </c>
      <c r="H18" s="1">
        <v>13.3</v>
      </c>
      <c r="I18" s="1">
        <v>270</v>
      </c>
      <c r="J18" s="26">
        <v>0</v>
      </c>
      <c r="K18" s="25">
        <v>5000</v>
      </c>
      <c r="L18" s="25">
        <v>50000</v>
      </c>
      <c r="Q18" s="27"/>
    </row>
    <row r="19" spans="1:17" x14ac:dyDescent="0.2">
      <c r="B19" s="26"/>
      <c r="C19" s="26"/>
      <c r="D19" s="26"/>
      <c r="E19" s="26"/>
      <c r="F19" s="26"/>
      <c r="G19" s="26"/>
      <c r="H19" s="26"/>
      <c r="I19" s="26"/>
      <c r="Q19" s="27"/>
    </row>
    <row r="20" spans="1:17" s="33" customFormat="1" ht="15.75" x14ac:dyDescent="0.25">
      <c r="A20" s="73" t="s">
        <v>218</v>
      </c>
      <c r="B20" s="74"/>
      <c r="C20" s="74"/>
      <c r="D20" s="74"/>
      <c r="E20" s="74"/>
      <c r="F20" s="74"/>
      <c r="G20" s="74"/>
      <c r="H20" s="74"/>
      <c r="I20" s="74"/>
      <c r="J20" s="74"/>
      <c r="K20" s="74"/>
      <c r="L20" s="74"/>
      <c r="Q20" s="34"/>
    </row>
    <row r="21" spans="1:17" x14ac:dyDescent="0.2">
      <c r="A21" s="25" t="s">
        <v>140</v>
      </c>
      <c r="B21" s="1" t="s">
        <v>66</v>
      </c>
      <c r="C21" s="1" t="s">
        <v>67</v>
      </c>
      <c r="D21" s="1" t="s">
        <v>68</v>
      </c>
      <c r="E21" s="1" t="s">
        <v>69</v>
      </c>
      <c r="F21" s="1" t="s">
        <v>70</v>
      </c>
      <c r="G21" s="1" t="s">
        <v>71</v>
      </c>
      <c r="H21" s="1" t="s">
        <v>72</v>
      </c>
      <c r="I21" s="1" t="s">
        <v>102</v>
      </c>
      <c r="J21" s="1" t="s">
        <v>73</v>
      </c>
      <c r="K21" s="1" t="s">
        <v>74</v>
      </c>
      <c r="L21" s="1" t="s">
        <v>75</v>
      </c>
      <c r="Q21" s="27"/>
    </row>
    <row r="22" spans="1:17" x14ac:dyDescent="0.2">
      <c r="A22" s="1">
        <v>1</v>
      </c>
      <c r="B22" s="26">
        <v>9</v>
      </c>
      <c r="C22" s="26">
        <v>9.85</v>
      </c>
      <c r="D22" s="1">
        <v>200</v>
      </c>
      <c r="E22" s="26">
        <v>2</v>
      </c>
      <c r="F22" s="26">
        <v>2</v>
      </c>
      <c r="G22" s="26">
        <v>0.72</v>
      </c>
      <c r="H22" s="1">
        <v>0</v>
      </c>
      <c r="I22" s="1">
        <v>250</v>
      </c>
      <c r="J22" s="26">
        <v>0</v>
      </c>
      <c r="K22" s="25">
        <v>5000</v>
      </c>
      <c r="L22" s="25">
        <v>99000</v>
      </c>
      <c r="Q22" s="27"/>
    </row>
    <row r="23" spans="1:17" x14ac:dyDescent="0.2">
      <c r="A23" s="1">
        <v>2</v>
      </c>
      <c r="B23" s="26">
        <v>9</v>
      </c>
      <c r="C23" s="26">
        <v>11.25</v>
      </c>
      <c r="D23" s="1">
        <v>200</v>
      </c>
      <c r="E23" s="26">
        <v>2</v>
      </c>
      <c r="F23" s="26">
        <v>2.2000000000000002</v>
      </c>
      <c r="G23" s="26">
        <v>0.72</v>
      </c>
      <c r="H23" s="1">
        <v>0</v>
      </c>
      <c r="I23" s="1">
        <v>300</v>
      </c>
      <c r="J23" s="26">
        <v>0</v>
      </c>
      <c r="K23" s="25">
        <v>5000</v>
      </c>
      <c r="L23" s="25">
        <v>99000</v>
      </c>
      <c r="Q23" s="27"/>
    </row>
    <row r="24" spans="1:17" x14ac:dyDescent="0.2">
      <c r="A24" s="1">
        <v>3</v>
      </c>
      <c r="B24" s="26">
        <v>9</v>
      </c>
      <c r="C24" s="26">
        <v>14</v>
      </c>
      <c r="D24" s="1">
        <v>200</v>
      </c>
      <c r="E24" s="26">
        <v>2</v>
      </c>
      <c r="F24" s="26">
        <v>2.2000000000000002</v>
      </c>
      <c r="G24" s="26">
        <v>0.72</v>
      </c>
      <c r="H24" s="1">
        <v>0</v>
      </c>
      <c r="I24" s="1">
        <v>360</v>
      </c>
      <c r="J24" s="26">
        <v>0</v>
      </c>
      <c r="K24" s="25">
        <v>5000</v>
      </c>
      <c r="L24" s="25">
        <v>99000</v>
      </c>
      <c r="Q24" s="27"/>
    </row>
    <row r="25" spans="1:17" x14ac:dyDescent="0.2">
      <c r="A25" s="1">
        <v>4</v>
      </c>
      <c r="B25" s="26">
        <v>8.3000000000000007</v>
      </c>
      <c r="C25" s="26">
        <v>12.5</v>
      </c>
      <c r="D25" s="1">
        <v>150</v>
      </c>
      <c r="E25" s="26">
        <v>1.5</v>
      </c>
      <c r="F25" s="26">
        <v>1.8</v>
      </c>
      <c r="G25" s="26">
        <v>0.72</v>
      </c>
      <c r="H25" s="1">
        <v>0</v>
      </c>
      <c r="I25" s="1">
        <v>360</v>
      </c>
      <c r="J25" s="26">
        <v>0</v>
      </c>
      <c r="K25" s="25">
        <v>5000</v>
      </c>
      <c r="L25" s="25">
        <v>99000</v>
      </c>
      <c r="Q25" s="27"/>
    </row>
    <row r="26" spans="1:17" x14ac:dyDescent="0.2">
      <c r="A26" s="1">
        <v>5</v>
      </c>
      <c r="B26" s="26">
        <v>8.3000000000000007</v>
      </c>
      <c r="C26" s="26">
        <v>12.5</v>
      </c>
      <c r="D26" s="1">
        <v>150</v>
      </c>
      <c r="E26" s="26">
        <v>1.5</v>
      </c>
      <c r="F26" s="26">
        <v>1.8</v>
      </c>
      <c r="G26" s="26">
        <v>0.5</v>
      </c>
      <c r="H26" s="1">
        <v>0</v>
      </c>
      <c r="I26" s="1">
        <v>360</v>
      </c>
      <c r="J26" s="26">
        <v>0</v>
      </c>
      <c r="K26" s="25">
        <v>5000</v>
      </c>
      <c r="L26" s="25">
        <v>99000</v>
      </c>
      <c r="Q26" s="27"/>
    </row>
    <row r="27" spans="1:17" x14ac:dyDescent="0.2">
      <c r="A27" s="1"/>
      <c r="B27" s="26"/>
      <c r="C27" s="26"/>
      <c r="E27" s="26"/>
      <c r="F27" s="26"/>
      <c r="G27" s="26"/>
      <c r="J27" s="26"/>
      <c r="K27" s="25"/>
      <c r="L27" s="25"/>
      <c r="Q27" s="27"/>
    </row>
    <row r="29" spans="1:17" ht="15.75" x14ac:dyDescent="0.25">
      <c r="A29" s="73" t="s">
        <v>284</v>
      </c>
      <c r="B29" s="74"/>
      <c r="C29" s="74"/>
      <c r="D29" s="74"/>
      <c r="E29" s="74"/>
      <c r="F29" s="74"/>
      <c r="G29" s="74"/>
      <c r="H29" s="74"/>
      <c r="I29" s="74"/>
      <c r="J29" s="74"/>
      <c r="K29" s="74"/>
      <c r="L29" s="74"/>
    </row>
    <row r="30" spans="1:17" x14ac:dyDescent="0.2">
      <c r="A30" s="25" t="s">
        <v>140</v>
      </c>
      <c r="B30" s="1" t="s">
        <v>66</v>
      </c>
      <c r="C30" s="1" t="s">
        <v>67</v>
      </c>
      <c r="D30" s="1" t="s">
        <v>68</v>
      </c>
      <c r="E30" s="1" t="s">
        <v>69</v>
      </c>
      <c r="F30" s="1" t="s">
        <v>70</v>
      </c>
      <c r="G30" s="1" t="s">
        <v>71</v>
      </c>
      <c r="H30" s="1" t="s">
        <v>72</v>
      </c>
      <c r="I30" s="1" t="s">
        <v>102</v>
      </c>
      <c r="J30" s="1" t="s">
        <v>73</v>
      </c>
      <c r="K30" s="1" t="s">
        <v>74</v>
      </c>
      <c r="L30" s="1" t="s">
        <v>75</v>
      </c>
    </row>
    <row r="31" spans="1:17" x14ac:dyDescent="0.2">
      <c r="A31" s="1">
        <v>1</v>
      </c>
      <c r="B31" s="26"/>
      <c r="C31" s="26"/>
      <c r="D31" s="1">
        <v>200</v>
      </c>
      <c r="E31" s="26">
        <v>1.45</v>
      </c>
      <c r="F31" s="26">
        <v>2.6</v>
      </c>
      <c r="G31" s="26">
        <v>1</v>
      </c>
      <c r="H31" s="1">
        <v>23</v>
      </c>
      <c r="I31" s="1">
        <v>290</v>
      </c>
      <c r="J31" s="26">
        <v>0</v>
      </c>
      <c r="K31" s="25">
        <v>0</v>
      </c>
      <c r="L31" s="25">
        <v>99000</v>
      </c>
    </row>
    <row r="32" spans="1:17" x14ac:dyDescent="0.2">
      <c r="A32" s="1">
        <v>2</v>
      </c>
      <c r="B32" s="26"/>
      <c r="C32" s="26"/>
      <c r="D32" s="1">
        <v>200</v>
      </c>
      <c r="E32" s="26">
        <v>2.75</v>
      </c>
      <c r="F32" s="26">
        <v>2.2000000000000002</v>
      </c>
      <c r="G32" s="26">
        <v>1</v>
      </c>
      <c r="H32" s="1">
        <v>41</v>
      </c>
      <c r="I32" s="1">
        <v>550</v>
      </c>
      <c r="J32" s="26">
        <v>0</v>
      </c>
      <c r="K32" s="25">
        <v>0</v>
      </c>
      <c r="L32" s="25">
        <v>99000</v>
      </c>
    </row>
    <row r="33" spans="1:12" x14ac:dyDescent="0.2">
      <c r="A33" s="1">
        <v>3</v>
      </c>
      <c r="B33" s="26"/>
      <c r="C33" s="26"/>
      <c r="D33" s="1">
        <v>400</v>
      </c>
      <c r="E33" s="26">
        <v>1.68</v>
      </c>
      <c r="F33" s="26">
        <v>2.4</v>
      </c>
      <c r="G33" s="26">
        <v>1</v>
      </c>
      <c r="H33" s="1">
        <v>37</v>
      </c>
      <c r="I33" s="1">
        <v>670</v>
      </c>
      <c r="J33" s="26">
        <v>0</v>
      </c>
      <c r="K33" s="25">
        <v>0</v>
      </c>
      <c r="L33" s="25">
        <v>99000</v>
      </c>
    </row>
    <row r="34" spans="1:12" x14ac:dyDescent="0.2">
      <c r="A34" s="1">
        <v>4</v>
      </c>
      <c r="B34" s="26"/>
      <c r="C34" s="26"/>
      <c r="D34" s="1">
        <v>400</v>
      </c>
      <c r="E34" s="26">
        <v>2.13</v>
      </c>
      <c r="F34" s="26">
        <v>2.4</v>
      </c>
      <c r="G34" s="26">
        <v>1</v>
      </c>
      <c r="H34" s="1">
        <v>49</v>
      </c>
      <c r="I34" s="1">
        <v>850</v>
      </c>
      <c r="J34" s="26">
        <v>0</v>
      </c>
      <c r="K34" s="25">
        <v>0</v>
      </c>
      <c r="L34" s="25">
        <v>99000</v>
      </c>
    </row>
    <row r="35" spans="1:12" x14ac:dyDescent="0.2">
      <c r="A35" s="1">
        <v>5</v>
      </c>
      <c r="B35" s="26"/>
      <c r="C35" s="26"/>
      <c r="D35" s="1">
        <v>400</v>
      </c>
      <c r="E35" s="26">
        <v>2.5499999999999998</v>
      </c>
      <c r="F35" s="26">
        <v>2.4</v>
      </c>
      <c r="G35" s="26">
        <v>1</v>
      </c>
      <c r="H35" s="1">
        <v>60</v>
      </c>
      <c r="I35" s="1">
        <v>1020</v>
      </c>
      <c r="J35" s="26">
        <v>0</v>
      </c>
      <c r="K35" s="25">
        <v>0</v>
      </c>
      <c r="L35" s="25">
        <v>99000</v>
      </c>
    </row>
  </sheetData>
  <mergeCells count="4">
    <mergeCell ref="A11:L11"/>
    <mergeCell ref="A1:L1"/>
    <mergeCell ref="A20:L20"/>
    <mergeCell ref="A29:L29"/>
  </mergeCells>
  <pageMargins left="0.7" right="0.7" top="0.75" bottom="0.75" header="0.51180555555555496" footer="0.51180555555555496"/>
  <pageSetup firstPageNumber="0" orientation="portrait" horizontalDpi="300" verticalDpi="300"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2F0D9"/>
    <pageSetUpPr fitToPage="1"/>
  </sheetPr>
  <dimension ref="A1:I17"/>
  <sheetViews>
    <sheetView zoomScale="140" zoomScaleNormal="140" workbookViewId="0">
      <selection activeCell="I9" sqref="I9"/>
    </sheetView>
  </sheetViews>
  <sheetFormatPr defaultColWidth="8.5703125" defaultRowHeight="12.75" x14ac:dyDescent="0.25"/>
  <cols>
    <col min="1" max="4" width="3.42578125" style="41" customWidth="1"/>
    <col min="5" max="5" width="9.7109375" style="41" customWidth="1"/>
    <col min="6" max="6" width="45.5703125" style="41" customWidth="1"/>
    <col min="7" max="8" width="14.42578125" style="41" customWidth="1"/>
    <col min="9" max="9" width="21" style="41" customWidth="1"/>
    <col min="10" max="10" width="20.140625" style="41" customWidth="1"/>
    <col min="11" max="16384" width="8.5703125" style="41"/>
  </cols>
  <sheetData>
    <row r="1" spans="1:9" ht="86.45" customHeight="1" x14ac:dyDescent="0.25">
      <c r="A1" s="45" t="s">
        <v>23</v>
      </c>
      <c r="B1" s="45" t="s">
        <v>3</v>
      </c>
      <c r="C1" s="45" t="s">
        <v>14</v>
      </c>
      <c r="D1" s="45" t="s">
        <v>8</v>
      </c>
      <c r="E1" s="41" t="s">
        <v>24</v>
      </c>
      <c r="F1" s="41" t="s">
        <v>25</v>
      </c>
      <c r="G1" s="41" t="s">
        <v>26</v>
      </c>
      <c r="H1" s="41" t="s">
        <v>27</v>
      </c>
      <c r="I1" s="41" t="s">
        <v>17</v>
      </c>
    </row>
    <row r="2" spans="1:9" s="43" customFormat="1" x14ac:dyDescent="0.25">
      <c r="A2" s="43">
        <v>5</v>
      </c>
      <c r="B2" s="43">
        <v>1</v>
      </c>
      <c r="C2" s="43">
        <v>4</v>
      </c>
      <c r="D2" s="43">
        <v>4</v>
      </c>
      <c r="E2" s="43">
        <v>1420</v>
      </c>
      <c r="F2" s="43" t="s">
        <v>279</v>
      </c>
      <c r="G2" s="43" t="str">
        <f t="shared" ref="G2:G14" si="0">DEC2HEX(_xlfn.BITOR(_xlfn.BITOR(_xlfn.BITOR(_xlfn.BITLSHIFT(A2,24),_xlfn.BITLSHIFT(B2,16) ), _xlfn.BITLSHIFT(C2,8)), HEX2DEC(D2)),8)</f>
        <v>05010404</v>
      </c>
      <c r="H2" s="43" t="str">
        <f t="shared" ref="H2:H14" si="1">DEC2HEX(E2,8)</f>
        <v>0000058C</v>
      </c>
      <c r="I2" s="43" t="str">
        <f>"0x"&amp;Table_Sqnc_ReadyMode[[#This Row],[Upper 32 Bit(h)]]&amp;Table_Sqnc_ReadyMode[[#This Row],[Lower 32 Bit(h)]]&amp;","</f>
        <v>0x050104040000058C,</v>
      </c>
    </row>
    <row r="3" spans="1:9" s="43" customFormat="1" x14ac:dyDescent="0.25">
      <c r="A3" s="43">
        <v>5</v>
      </c>
      <c r="B3" s="43">
        <v>3</v>
      </c>
      <c r="C3" s="43">
        <v>4</v>
      </c>
      <c r="D3" s="43">
        <v>4</v>
      </c>
      <c r="E3" s="43">
        <v>20350</v>
      </c>
      <c r="F3" s="43" t="s">
        <v>280</v>
      </c>
      <c r="G3" s="43" t="str">
        <f t="shared" si="0"/>
        <v>05030404</v>
      </c>
      <c r="H3" s="43" t="str">
        <f t="shared" si="1"/>
        <v>00004F7E</v>
      </c>
      <c r="I3" s="43" t="str">
        <f>"0x"&amp;Table_Sqnc_ReadyMode[[#This Row],[Upper 32 Bit(h)]]&amp;Table_Sqnc_ReadyMode[[#This Row],[Lower 32 Bit(h)]]&amp;","</f>
        <v>0x0503040400004F7E,</v>
      </c>
    </row>
    <row r="4" spans="1:9" x14ac:dyDescent="0.25">
      <c r="A4" s="41">
        <v>5</v>
      </c>
      <c r="B4" s="41">
        <v>2</v>
      </c>
      <c r="C4" s="41">
        <v>4</v>
      </c>
      <c r="D4" s="41">
        <v>4</v>
      </c>
      <c r="E4" s="41">
        <v>99000</v>
      </c>
      <c r="F4" s="41" t="s">
        <v>269</v>
      </c>
      <c r="G4" s="41" t="str">
        <f>DEC2HEX(_xlfn.BITOR(_xlfn.BITOR(_xlfn.BITOR(_xlfn.BITLSHIFT(A4,24),_xlfn.BITLSHIFT(B4,16) ), _xlfn.BITLSHIFT(C4,8)), HEX2DEC(D4)),8)</f>
        <v>05020404</v>
      </c>
      <c r="H4" s="41" t="str">
        <f>DEC2HEX(E4,8)</f>
        <v>000182B8</v>
      </c>
      <c r="I4" s="41" t="str">
        <f>"0x"&amp;Table_Sqnc_ReadyMode[[#This Row],[Upper 32 Bit(h)]]&amp;Table_Sqnc_ReadyMode[[#This Row],[Lower 32 Bit(h)]]&amp;","</f>
        <v>0x05020404000182B8,</v>
      </c>
    </row>
    <row r="5" spans="1:9" s="43" customFormat="1" x14ac:dyDescent="0.25">
      <c r="A5" s="43">
        <v>2</v>
      </c>
      <c r="B5" s="43">
        <v>1</v>
      </c>
      <c r="C5" s="43">
        <v>4</v>
      </c>
      <c r="D5" s="43">
        <v>4</v>
      </c>
      <c r="E5" s="43">
        <v>300000</v>
      </c>
      <c r="F5" s="43" t="s">
        <v>281</v>
      </c>
      <c r="G5" s="43" t="str">
        <f>DEC2HEX(_xlfn.BITOR(_xlfn.BITOR(_xlfn.BITOR(_xlfn.BITLSHIFT(A5,24),_xlfn.BITLSHIFT(B5,16) ), _xlfn.BITLSHIFT(C5,8)), HEX2DEC(D5)),8)</f>
        <v>02010404</v>
      </c>
      <c r="H5" s="43" t="str">
        <f>DEC2HEX(E5,8)</f>
        <v>000493E0</v>
      </c>
      <c r="I5" s="43" t="str">
        <f>"0x"&amp;Table_Sqnc_ReadyMode[[#This Row],[Upper 32 Bit(h)]]&amp;Table_Sqnc_ReadyMode[[#This Row],[Lower 32 Bit(h)]]&amp;","</f>
        <v>0x02010404000493E0,</v>
      </c>
    </row>
    <row r="6" spans="1:9" x14ac:dyDescent="0.25">
      <c r="A6" s="41">
        <v>3</v>
      </c>
      <c r="B6" s="41">
        <v>9</v>
      </c>
      <c r="C6" s="41">
        <v>4</v>
      </c>
      <c r="D6" s="41">
        <v>4</v>
      </c>
      <c r="E6" s="41">
        <v>1200</v>
      </c>
      <c r="F6" s="41" t="s">
        <v>270</v>
      </c>
      <c r="G6" s="43" t="str">
        <f>DEC2HEX(_xlfn.BITOR(_xlfn.BITOR(_xlfn.BITOR(_xlfn.BITLSHIFT(A6,24),_xlfn.BITLSHIFT(B6,16) ), _xlfn.BITLSHIFT(C6,8)), HEX2DEC(D6)),8)</f>
        <v>03090404</v>
      </c>
      <c r="H6" s="43" t="str">
        <f>DEC2HEX(E6,8)</f>
        <v>000004B0</v>
      </c>
      <c r="I6" s="43" t="str">
        <f>"0x"&amp;Table_Sqnc_ReadyMode[[#This Row],[Upper 32 Bit(h)]]&amp;Table_Sqnc_ReadyMode[[#This Row],[Lower 32 Bit(h)]]&amp;","</f>
        <v>0x03090404000004B0,</v>
      </c>
    </row>
    <row r="7" spans="1:9" x14ac:dyDescent="0.25">
      <c r="A7" s="41">
        <v>3</v>
      </c>
      <c r="B7" s="41">
        <v>3</v>
      </c>
      <c r="C7" s="41">
        <v>4</v>
      </c>
      <c r="D7" s="41">
        <v>4</v>
      </c>
      <c r="E7" s="41">
        <v>0</v>
      </c>
      <c r="F7" s="41" t="s">
        <v>271</v>
      </c>
      <c r="G7" s="41" t="str">
        <f t="shared" ref="G7:G9" si="2">DEC2HEX(_xlfn.BITOR(_xlfn.BITOR(_xlfn.BITOR(_xlfn.BITLSHIFT(A7,24),_xlfn.BITLSHIFT(B7,16) ), _xlfn.BITLSHIFT(C7,8)), HEX2DEC(D7)),8)</f>
        <v>03030404</v>
      </c>
      <c r="H7" s="41" t="str">
        <f t="shared" ref="H7:H9" si="3">DEC2HEX(E7,8)</f>
        <v>00000000</v>
      </c>
      <c r="I7" s="41" t="str">
        <f>"0x"&amp;Table_Sqnc_ReadyMode[[#This Row],[Upper 32 Bit(h)]]&amp;Table_Sqnc_ReadyMode[[#This Row],[Lower 32 Bit(h)]]&amp;","</f>
        <v>0x0303040400000000,</v>
      </c>
    </row>
    <row r="8" spans="1:9" x14ac:dyDescent="0.25">
      <c r="A8" s="41">
        <v>1</v>
      </c>
      <c r="B8" s="41">
        <v>1</v>
      </c>
      <c r="C8" s="41">
        <v>4</v>
      </c>
      <c r="D8" s="41">
        <v>4</v>
      </c>
      <c r="E8" s="41">
        <v>175000</v>
      </c>
      <c r="F8" s="41" t="s">
        <v>272</v>
      </c>
      <c r="G8" s="41" t="str">
        <f t="shared" si="2"/>
        <v>01010404</v>
      </c>
      <c r="H8" s="41" t="str">
        <f t="shared" si="3"/>
        <v>0002AB98</v>
      </c>
      <c r="I8" s="41" t="str">
        <f>"0x"&amp;Table_Sqnc_ReadyMode[[#This Row],[Upper 32 Bit(h)]]&amp;Table_Sqnc_ReadyMode[[#This Row],[Lower 32 Bit(h)]]&amp;","</f>
        <v>0x010104040002AB98,</v>
      </c>
    </row>
    <row r="9" spans="1:9" x14ac:dyDescent="0.25">
      <c r="A9" s="41">
        <v>1</v>
      </c>
      <c r="B9" s="41">
        <v>2</v>
      </c>
      <c r="C9" s="41">
        <v>4</v>
      </c>
      <c r="D9" s="41">
        <v>4</v>
      </c>
      <c r="E9" s="41">
        <v>750</v>
      </c>
      <c r="F9" s="41" t="s">
        <v>273</v>
      </c>
      <c r="G9" s="41" t="str">
        <f t="shared" si="2"/>
        <v>01020404</v>
      </c>
      <c r="H9" s="41" t="str">
        <f t="shared" si="3"/>
        <v>000002EE</v>
      </c>
      <c r="I9" s="41" t="str">
        <f>"0x"&amp;Table_Sqnc_ReadyMode[[#This Row],[Upper 32 Bit(h)]]&amp;Table_Sqnc_ReadyMode[[#This Row],[Lower 32 Bit(h)]]&amp;","</f>
        <v>0x01020404000002EE,</v>
      </c>
    </row>
    <row r="10" spans="1:9" x14ac:dyDescent="0.25">
      <c r="A10" s="41">
        <v>0</v>
      </c>
      <c r="B10" s="41">
        <v>0</v>
      </c>
      <c r="C10" s="41">
        <v>0</v>
      </c>
      <c r="D10" s="41">
        <v>0</v>
      </c>
      <c r="E10" s="41">
        <v>0</v>
      </c>
      <c r="F10" s="41" t="s">
        <v>37</v>
      </c>
      <c r="G10" s="41" t="str">
        <f t="shared" si="0"/>
        <v>00000000</v>
      </c>
      <c r="H10" s="41" t="str">
        <f t="shared" si="1"/>
        <v>00000000</v>
      </c>
      <c r="I10" s="41" t="str">
        <f>"0x"&amp;Table_Sqnc_ReadyMode[[#This Row],[Upper 32 Bit(h)]]&amp;Table_Sqnc_ReadyMode[[#This Row],[Lower 32 Bit(h)]]&amp;","</f>
        <v>0x0000000000000000,</v>
      </c>
    </row>
    <row r="11" spans="1:9" x14ac:dyDescent="0.25">
      <c r="A11" s="41">
        <v>0</v>
      </c>
      <c r="B11" s="41">
        <v>0</v>
      </c>
      <c r="C11" s="41">
        <v>0</v>
      </c>
      <c r="D11" s="41">
        <v>0</v>
      </c>
      <c r="E11" s="41">
        <v>0</v>
      </c>
      <c r="F11" s="41" t="s">
        <v>37</v>
      </c>
      <c r="G11" s="41" t="str">
        <f t="shared" si="0"/>
        <v>00000000</v>
      </c>
      <c r="H11" s="41" t="str">
        <f t="shared" si="1"/>
        <v>00000000</v>
      </c>
      <c r="I11" s="41" t="str">
        <f>"0x"&amp;Table_Sqnc_ReadyMode[[#This Row],[Upper 32 Bit(h)]]&amp;Table_Sqnc_ReadyMode[[#This Row],[Lower 32 Bit(h)]]&amp;","</f>
        <v>0x0000000000000000,</v>
      </c>
    </row>
    <row r="12" spans="1:9" x14ac:dyDescent="0.25">
      <c r="A12" s="41">
        <v>0</v>
      </c>
      <c r="B12" s="41">
        <v>0</v>
      </c>
      <c r="C12" s="41">
        <v>0</v>
      </c>
      <c r="D12" s="41">
        <v>0</v>
      </c>
      <c r="E12" s="41">
        <v>0</v>
      </c>
      <c r="F12" s="41" t="s">
        <v>37</v>
      </c>
      <c r="G12" s="41" t="str">
        <f t="shared" si="0"/>
        <v>00000000</v>
      </c>
      <c r="H12" s="41" t="str">
        <f t="shared" si="1"/>
        <v>00000000</v>
      </c>
      <c r="I12" s="41" t="str">
        <f>"0x"&amp;Table_Sqnc_ReadyMode[[#This Row],[Upper 32 Bit(h)]]&amp;Table_Sqnc_ReadyMode[[#This Row],[Lower 32 Bit(h)]]&amp;","</f>
        <v>0x0000000000000000,</v>
      </c>
    </row>
    <row r="13" spans="1:9" x14ac:dyDescent="0.25">
      <c r="A13" s="41">
        <v>0</v>
      </c>
      <c r="B13" s="41">
        <v>0</v>
      </c>
      <c r="C13" s="41">
        <v>0</v>
      </c>
      <c r="D13" s="41">
        <v>0</v>
      </c>
      <c r="E13" s="41">
        <v>0</v>
      </c>
      <c r="F13" s="41" t="s">
        <v>37</v>
      </c>
      <c r="G13" s="41" t="str">
        <f t="shared" si="0"/>
        <v>00000000</v>
      </c>
      <c r="H13" s="41" t="str">
        <f t="shared" si="1"/>
        <v>00000000</v>
      </c>
      <c r="I13" s="41" t="str">
        <f>"0x"&amp;Table_Sqnc_ReadyMode[[#This Row],[Upper 32 Bit(h)]]&amp;Table_Sqnc_ReadyMode[[#This Row],[Lower 32 Bit(h)]]&amp;","</f>
        <v>0x0000000000000000,</v>
      </c>
    </row>
    <row r="14" spans="1:9" x14ac:dyDescent="0.25">
      <c r="A14" s="41">
        <v>0</v>
      </c>
      <c r="B14" s="41">
        <v>0</v>
      </c>
      <c r="C14" s="41">
        <v>0</v>
      </c>
      <c r="D14" s="41">
        <v>0</v>
      </c>
      <c r="E14" s="41">
        <v>0</v>
      </c>
      <c r="F14" s="41" t="s">
        <v>37</v>
      </c>
      <c r="G14" s="41" t="str">
        <f t="shared" si="0"/>
        <v>00000000</v>
      </c>
      <c r="H14" s="41" t="str">
        <f t="shared" si="1"/>
        <v>00000000</v>
      </c>
      <c r="I14" s="41" t="str">
        <f>"0x"&amp;Table_Sqnc_ReadyMode[[#This Row],[Upper 32 Bit(h)]]&amp;Table_Sqnc_ReadyMode[[#This Row],[Lower 32 Bit(h)]]&amp;","</f>
        <v>0x0000000000000000,</v>
      </c>
    </row>
    <row r="16" spans="1:9" ht="73.5" customHeight="1" x14ac:dyDescent="0.25">
      <c r="A16" s="56" t="s">
        <v>274</v>
      </c>
      <c r="B16" s="57"/>
      <c r="C16" s="57"/>
      <c r="D16" s="57"/>
      <c r="E16" s="57"/>
      <c r="F16" s="57"/>
      <c r="G16" s="57"/>
      <c r="H16" s="57"/>
      <c r="I16" s="57"/>
    </row>
    <row r="17" spans="1:9" ht="15" x14ac:dyDescent="0.25">
      <c r="A17" s="42"/>
      <c r="B17" s="42"/>
      <c r="C17" s="42"/>
      <c r="D17" s="42"/>
      <c r="E17" s="42"/>
      <c r="F17" s="42"/>
      <c r="G17" s="42"/>
      <c r="H17" s="42"/>
      <c r="I17" s="42"/>
    </row>
  </sheetData>
  <mergeCells count="1">
    <mergeCell ref="A16:I16"/>
  </mergeCells>
  <pageMargins left="0.7" right="0.7" top="0.75" bottom="0.75" header="0.51180555555555496" footer="0.3"/>
  <pageSetup firstPageNumber="0" orientation="landscape" horizontalDpi="300" verticalDpi="300" r:id="rId1"/>
  <headerFooter>
    <oddFooter>&amp;C&amp;A&amp;RPage &amp;P</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AE3F3"/>
    <pageSetUpPr fitToPage="1"/>
  </sheetPr>
  <dimension ref="A1:I10"/>
  <sheetViews>
    <sheetView zoomScale="140" zoomScaleNormal="140" workbookViewId="0">
      <selection activeCell="A8" sqref="A8:XFD8"/>
    </sheetView>
  </sheetViews>
  <sheetFormatPr defaultColWidth="8.5703125" defaultRowHeight="12.75" x14ac:dyDescent="0.2"/>
  <cols>
    <col min="1" max="3" width="3.42578125" style="1" customWidth="1"/>
    <col min="4" max="4" width="5.85546875" style="1" customWidth="1"/>
    <col min="5" max="5" width="10.28515625" style="1" customWidth="1"/>
    <col min="6" max="6" width="40.85546875" style="1" customWidth="1"/>
    <col min="7" max="7" width="14.42578125" style="1" customWidth="1"/>
    <col min="8" max="8" width="14.5703125" style="1" customWidth="1"/>
    <col min="9" max="9" width="21.5703125" style="1" customWidth="1"/>
    <col min="10" max="10" width="8.5703125" style="1"/>
    <col min="11" max="11" width="20.28515625" style="1" customWidth="1"/>
    <col min="12" max="12" width="18.85546875" style="1" customWidth="1"/>
    <col min="13" max="17" width="8.5703125" style="1"/>
    <col min="18" max="18" width="18.140625" style="1" customWidth="1"/>
    <col min="19" max="16384" width="8.5703125" style="1"/>
  </cols>
  <sheetData>
    <row r="1" spans="1:9" ht="86.45" customHeight="1" x14ac:dyDescent="0.2">
      <c r="A1" s="23" t="s">
        <v>23</v>
      </c>
      <c r="B1" s="23" t="s">
        <v>3</v>
      </c>
      <c r="C1" s="23" t="s">
        <v>14</v>
      </c>
      <c r="D1" s="23" t="s">
        <v>8</v>
      </c>
      <c r="E1" s="1" t="s">
        <v>24</v>
      </c>
      <c r="F1" s="1" t="s">
        <v>25</v>
      </c>
      <c r="G1" s="24" t="s">
        <v>26</v>
      </c>
      <c r="H1" s="24" t="s">
        <v>27</v>
      </c>
      <c r="I1" s="1" t="s">
        <v>17</v>
      </c>
    </row>
    <row r="2" spans="1:9" x14ac:dyDescent="0.2">
      <c r="A2" s="1">
        <v>5</v>
      </c>
      <c r="B2" s="1">
        <v>4</v>
      </c>
      <c r="C2" s="1">
        <v>5</v>
      </c>
      <c r="D2" s="1">
        <v>1</v>
      </c>
      <c r="E2" s="1">
        <v>1</v>
      </c>
      <c r="F2" s="1" t="s">
        <v>287</v>
      </c>
      <c r="G2" s="1" t="str">
        <f t="shared" ref="G2:G10" si="0">DEC2HEX(_xlfn.BITOR(_xlfn.BITOR(_xlfn.BITOR(_xlfn.BITLSHIFT(A2,24),_xlfn.BITLSHIFT(B2,16) ), _xlfn.BITLSHIFT(C2,8)), HEX2DEC(D2)),8)</f>
        <v>05040501</v>
      </c>
      <c r="H2" s="1" t="str">
        <f t="shared" ref="H2:H10" si="1">DEC2HEX(E2,8)</f>
        <v>00000001</v>
      </c>
      <c r="I2" s="1" t="str">
        <f>"0x"&amp;Table_Sqnc_SteadyState[[#This Row],[Upper 32 Bit(h)]]&amp;Table_Sqnc_SteadyState[[#This Row],[Lower 32 Bit(h)]]&amp;","</f>
        <v>0x0504050100000001,</v>
      </c>
    </row>
    <row r="3" spans="1:9" x14ac:dyDescent="0.2">
      <c r="A3" s="1">
        <v>0</v>
      </c>
      <c r="B3" s="1">
        <v>1</v>
      </c>
      <c r="C3" s="1">
        <v>5</v>
      </c>
      <c r="D3" s="1">
        <v>1</v>
      </c>
      <c r="E3" s="1">
        <v>5000</v>
      </c>
      <c r="F3" s="1" t="s">
        <v>288</v>
      </c>
      <c r="G3" s="1" t="str">
        <f t="shared" si="0"/>
        <v>00010501</v>
      </c>
      <c r="H3" s="1" t="str">
        <f t="shared" si="1"/>
        <v>00001388</v>
      </c>
      <c r="I3" s="1" t="str">
        <f>"0x"&amp;Table_Sqnc_SteadyState[[#This Row],[Upper 32 Bit(h)]]&amp;Table_Sqnc_SteadyState[[#This Row],[Lower 32 Bit(h)]]&amp;","</f>
        <v>0x0001050100001388,</v>
      </c>
    </row>
    <row r="4" spans="1:9" x14ac:dyDescent="0.2">
      <c r="A4" s="1">
        <v>2</v>
      </c>
      <c r="B4" s="1">
        <v>10</v>
      </c>
      <c r="C4" s="1">
        <v>5</v>
      </c>
      <c r="D4" s="1">
        <v>1</v>
      </c>
      <c r="E4" s="1">
        <v>5</v>
      </c>
      <c r="F4" s="1" t="s">
        <v>290</v>
      </c>
      <c r="G4" s="1" t="str">
        <f t="shared" si="0"/>
        <v>020A0501</v>
      </c>
      <c r="H4" s="1" t="str">
        <f t="shared" si="1"/>
        <v>00000005</v>
      </c>
      <c r="I4" s="1" t="str">
        <f>"0x"&amp;Table_Sqnc_SteadyState[[#This Row],[Upper 32 Bit(h)]]&amp;Table_Sqnc_SteadyState[[#This Row],[Lower 32 Bit(h)]]&amp;","</f>
        <v>0x020A050100000005,</v>
      </c>
    </row>
    <row r="5" spans="1:9" x14ac:dyDescent="0.2">
      <c r="A5" s="1">
        <v>2</v>
      </c>
      <c r="B5" s="1">
        <v>12</v>
      </c>
      <c r="C5" s="1">
        <v>5</v>
      </c>
      <c r="D5" s="1">
        <v>1</v>
      </c>
      <c r="E5" s="1">
        <v>1500</v>
      </c>
      <c r="F5" s="1" t="s">
        <v>292</v>
      </c>
      <c r="G5" s="1" t="str">
        <f>DEC2HEX(_xlfn.BITOR(_xlfn.BITOR(_xlfn.BITOR(_xlfn.BITLSHIFT(A5,24),_xlfn.BITLSHIFT(B5,16) ), _xlfn.BITLSHIFT(C5,8)), HEX2DEC(D5)),8)</f>
        <v>020C0501</v>
      </c>
      <c r="H5" s="1" t="str">
        <f>DEC2HEX(E5,8)</f>
        <v>000005DC</v>
      </c>
      <c r="I5" s="1" t="str">
        <f>"0x"&amp;Table_Sqnc_SteadyState[[#This Row],[Upper 32 Bit(h)]]&amp;Table_Sqnc_SteadyState[[#This Row],[Lower 32 Bit(h)]]&amp;","</f>
        <v>0x020C0501000005DC,</v>
      </c>
    </row>
    <row r="6" spans="1:9" x14ac:dyDescent="0.2">
      <c r="A6" s="53">
        <v>5</v>
      </c>
      <c r="B6" s="53">
        <v>2</v>
      </c>
      <c r="C6" s="53">
        <v>5</v>
      </c>
      <c r="D6" s="53">
        <v>1</v>
      </c>
      <c r="E6" s="53">
        <v>0</v>
      </c>
      <c r="F6" s="51" t="s">
        <v>293</v>
      </c>
      <c r="G6" s="1" t="str">
        <f>DEC2HEX(_xlfn.BITOR(_xlfn.BITOR(_xlfn.BITOR(_xlfn.BITLSHIFT(A6,24),_xlfn.BITLSHIFT(B6,16) ), _xlfn.BITLSHIFT(C6,8)), HEX2DEC(D6)),8)</f>
        <v>05020501</v>
      </c>
      <c r="H6" s="1" t="str">
        <f>DEC2HEX(E6,8)</f>
        <v>00000000</v>
      </c>
      <c r="I6" s="1" t="str">
        <f>"0x"&amp;Table_Sqnc_SteadyState[[#This Row],[Upper 32 Bit(h)]]&amp;Table_Sqnc_SteadyState[[#This Row],[Lower 32 Bit(h)]]&amp;","</f>
        <v>0x0502050100000000,</v>
      </c>
    </row>
    <row r="7" spans="1:9" x14ac:dyDescent="0.2">
      <c r="A7" s="53">
        <v>1</v>
      </c>
      <c r="B7" s="53">
        <v>4</v>
      </c>
      <c r="C7" s="53">
        <v>5</v>
      </c>
      <c r="D7" s="53">
        <v>1</v>
      </c>
      <c r="E7" s="53">
        <v>0</v>
      </c>
      <c r="F7" s="55" t="s">
        <v>307</v>
      </c>
      <c r="G7" s="1" t="str">
        <f>DEC2HEX(_xlfn.BITOR(_xlfn.BITOR(_xlfn.BITOR(_xlfn.BITLSHIFT(A7,24),_xlfn.BITLSHIFT(B7,16) ), _xlfn.BITLSHIFT(C7,8)), HEX2DEC(D7)),8)</f>
        <v>01040501</v>
      </c>
      <c r="H7" s="1" t="str">
        <f>DEC2HEX(E7,8)</f>
        <v>00000000</v>
      </c>
      <c r="I7" s="1" t="str">
        <f>"0x"&amp;Table_Sqnc_SteadyState[[#This Row],[Upper 32 Bit(h)]]&amp;Table_Sqnc_SteadyState[[#This Row],[Lower 32 Bit(h)]]&amp;","</f>
        <v>0x0104050100000000,</v>
      </c>
    </row>
    <row r="8" spans="1:9" x14ac:dyDescent="0.2">
      <c r="A8" s="1">
        <v>0</v>
      </c>
      <c r="B8" s="1">
        <v>5</v>
      </c>
      <c r="C8" s="1">
        <v>5</v>
      </c>
      <c r="D8" s="1">
        <v>1</v>
      </c>
      <c r="E8" s="1">
        <v>0</v>
      </c>
      <c r="F8" s="1" t="s">
        <v>300</v>
      </c>
      <c r="G8" s="1" t="str">
        <f>DEC2HEX(_xlfn.BITOR(_xlfn.BITOR(_xlfn.BITOR(_xlfn.BITLSHIFT(A8,24),_xlfn.BITLSHIFT(B8,16) ), _xlfn.BITLSHIFT(C8,8)), HEX2DEC(D8)),8)</f>
        <v>00050501</v>
      </c>
      <c r="H8" s="1" t="str">
        <f>DEC2HEX(E8,8)</f>
        <v>00000000</v>
      </c>
      <c r="I8" s="1" t="str">
        <f>"0x"&amp;Table_Sqnc_SteadyState[[#This Row],[Upper 32 Bit(h)]]&amp;Table_Sqnc_SteadyState[[#This Row],[Lower 32 Bit(h)]]&amp;","</f>
        <v>0x0005050100000000,</v>
      </c>
    </row>
    <row r="9" spans="1:9" x14ac:dyDescent="0.2">
      <c r="A9" s="1">
        <v>0</v>
      </c>
      <c r="B9" s="1">
        <v>0</v>
      </c>
      <c r="C9" s="1">
        <v>0</v>
      </c>
      <c r="D9" s="1">
        <v>0</v>
      </c>
      <c r="E9" s="1">
        <v>0</v>
      </c>
      <c r="F9" s="1" t="s">
        <v>37</v>
      </c>
      <c r="G9" s="1" t="str">
        <f>DEC2HEX(_xlfn.BITOR(_xlfn.BITOR(_xlfn.BITOR(_xlfn.BITLSHIFT(A9,24),_xlfn.BITLSHIFT(B9,16) ), _xlfn.BITLSHIFT(C9,8)), HEX2DEC(D9)),8)</f>
        <v>00000000</v>
      </c>
      <c r="H9" s="1" t="str">
        <f>DEC2HEX(E9,8)</f>
        <v>00000000</v>
      </c>
      <c r="I9" s="1" t="str">
        <f>"0x"&amp;Table_Sqnc_SteadyState[[#This Row],[Upper 32 Bit(h)]]&amp;Table_Sqnc_SteadyState[[#This Row],[Lower 32 Bit(h)]]&amp;","</f>
        <v>0x0000000000000000,</v>
      </c>
    </row>
    <row r="10" spans="1:9" x14ac:dyDescent="0.2">
      <c r="A10" s="1">
        <v>0</v>
      </c>
      <c r="B10" s="1">
        <v>0</v>
      </c>
      <c r="C10" s="1">
        <v>0</v>
      </c>
      <c r="D10" s="1">
        <v>0</v>
      </c>
      <c r="E10" s="1">
        <v>0</v>
      </c>
      <c r="F10" s="1" t="s">
        <v>37</v>
      </c>
      <c r="G10" s="1" t="str">
        <f t="shared" si="0"/>
        <v>00000000</v>
      </c>
      <c r="H10" s="1" t="str">
        <f t="shared" si="1"/>
        <v>00000000</v>
      </c>
      <c r="I10" s="1" t="str">
        <f>"0x"&amp;Table_Sqnc_SteadyState[[#This Row],[Upper 32 Bit(h)]]&amp;Table_Sqnc_SteadyState[[#This Row],[Lower 32 Bit(h)]]&amp;","</f>
        <v>0x0000000000000000,</v>
      </c>
    </row>
  </sheetData>
  <pageMargins left="0.7" right="0.7" top="0.75" bottom="0.75" header="0.51180555555555496" footer="0.3"/>
  <pageSetup firstPageNumber="0" orientation="landscape" horizontalDpi="300" verticalDpi="300" r:id="rId1"/>
  <headerFooter>
    <oddFooter>&amp;C&amp;A&amp;RPage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AE3F3"/>
    <pageSetUpPr fitToPage="1"/>
  </sheetPr>
  <dimension ref="A1:I45"/>
  <sheetViews>
    <sheetView topLeftCell="A26" zoomScale="140" zoomScaleNormal="140" workbookViewId="0">
      <selection activeCell="C45" sqref="C45"/>
    </sheetView>
  </sheetViews>
  <sheetFormatPr defaultColWidth="8.5703125" defaultRowHeight="12.75" x14ac:dyDescent="0.2"/>
  <cols>
    <col min="1" max="3" width="3.42578125" style="1" customWidth="1"/>
    <col min="4" max="4" width="5.85546875" style="1" customWidth="1"/>
    <col min="5" max="5" width="10.28515625" style="1" customWidth="1"/>
    <col min="6" max="6" width="30.28515625" style="1" customWidth="1"/>
    <col min="7" max="7" width="14.42578125" style="1" customWidth="1"/>
    <col min="8" max="8" width="14.5703125" style="1" customWidth="1"/>
    <col min="9" max="9" width="21.5703125" style="1" customWidth="1"/>
    <col min="10" max="10" width="8.5703125" style="1"/>
    <col min="11" max="11" width="20.28515625" style="1" customWidth="1"/>
    <col min="12" max="12" width="18.85546875" style="1" customWidth="1"/>
    <col min="13" max="17" width="8.5703125" style="1"/>
    <col min="18" max="18" width="18.140625" style="1" customWidth="1"/>
    <col min="19" max="16384" width="8.5703125" style="1"/>
  </cols>
  <sheetData>
    <row r="1" spans="1:9" x14ac:dyDescent="0.2">
      <c r="A1" s="67" t="s">
        <v>51</v>
      </c>
      <c r="B1" s="67"/>
      <c r="C1" s="67"/>
      <c r="D1" s="67"/>
      <c r="E1" s="67"/>
      <c r="F1" s="67"/>
      <c r="G1" s="67"/>
      <c r="H1" s="67"/>
      <c r="I1" s="67"/>
    </row>
    <row r="2" spans="1:9" ht="86.45" customHeight="1" x14ac:dyDescent="0.2">
      <c r="A2" s="23" t="s">
        <v>23</v>
      </c>
      <c r="B2" s="23" t="s">
        <v>3</v>
      </c>
      <c r="C2" s="23" t="s">
        <v>14</v>
      </c>
      <c r="D2" s="23" t="s">
        <v>8</v>
      </c>
      <c r="E2" s="1" t="s">
        <v>24</v>
      </c>
      <c r="F2" s="1" t="s">
        <v>25</v>
      </c>
      <c r="G2" s="24" t="s">
        <v>26</v>
      </c>
      <c r="H2" s="24" t="s">
        <v>27</v>
      </c>
      <c r="I2" s="1" t="s">
        <v>17</v>
      </c>
    </row>
    <row r="3" spans="1:9" x14ac:dyDescent="0.2">
      <c r="A3" s="1">
        <v>2</v>
      </c>
      <c r="B3" s="1">
        <v>11</v>
      </c>
      <c r="C3" s="1">
        <v>6</v>
      </c>
      <c r="D3" s="1">
        <v>1</v>
      </c>
      <c r="E3" s="1">
        <v>0</v>
      </c>
      <c r="F3" s="1" t="s">
        <v>298</v>
      </c>
      <c r="G3" s="1" t="str">
        <f>DEC2HEX(_xlfn.BITOR(_xlfn.BITOR(_xlfn.BITOR(_xlfn.BITLSHIFT(A3,24),_xlfn.BITLSHIFT(B3,16) ), _xlfn.BITLSHIFT(C3,8)), HEX2DEC(D3)),8)</f>
        <v>020B0601</v>
      </c>
      <c r="H3" s="1" t="str">
        <f t="shared" ref="H3" si="0">DEC2HEX(E3,8)</f>
        <v>00000000</v>
      </c>
      <c r="I3" s="1" t="str">
        <f>"0x"&amp;Table_Throttle1[[#This Row],[Upper 32 Bit(h)]]&amp;Table_Throttle1[[#This Row],[Lower 32 Bit(h)]]&amp;","</f>
        <v>0x020B060100000000,</v>
      </c>
    </row>
    <row r="4" spans="1:9" x14ac:dyDescent="0.2">
      <c r="A4" s="1">
        <v>5</v>
      </c>
      <c r="B4" s="1">
        <v>6</v>
      </c>
      <c r="C4" s="1">
        <v>6</v>
      </c>
      <c r="D4" s="1">
        <v>1</v>
      </c>
      <c r="E4" s="1">
        <v>0</v>
      </c>
      <c r="F4" s="1" t="s">
        <v>49</v>
      </c>
      <c r="G4" s="1" t="str">
        <f>DEC2HEX(_xlfn.BITOR(_xlfn.BITOR(_xlfn.BITOR(_xlfn.BITLSHIFT(A4,24),_xlfn.BITLSHIFT(B4,16) ), _xlfn.BITLSHIFT(C4,8)), HEX2DEC(D4)),8)</f>
        <v>05060601</v>
      </c>
      <c r="H4" s="1" t="str">
        <f t="shared" ref="H4" si="1">DEC2HEX(E4,8)</f>
        <v>00000000</v>
      </c>
      <c r="I4" s="1" t="str">
        <f>"0x"&amp;Table_Throttle1[[#This Row],[Upper 32 Bit(h)]]&amp;Table_Throttle1[[#This Row],[Lower 32 Bit(h)]]&amp;","</f>
        <v>0x0506060100000000,</v>
      </c>
    </row>
    <row r="5" spans="1:9" x14ac:dyDescent="0.2">
      <c r="A5" s="1">
        <v>3</v>
      </c>
      <c r="B5" s="1">
        <v>11</v>
      </c>
      <c r="C5" s="1">
        <v>6</v>
      </c>
      <c r="D5" s="1">
        <v>1</v>
      </c>
      <c r="E5" s="1">
        <v>0</v>
      </c>
      <c r="F5" s="1" t="s">
        <v>296</v>
      </c>
      <c r="G5" s="1" t="str">
        <f>DEC2HEX(_xlfn.BITOR(_xlfn.BITOR(_xlfn.BITOR(_xlfn.BITLSHIFT(A5,24),_xlfn.BITLSHIFT(B5,16) ), _xlfn.BITLSHIFT(C5,8)), HEX2DEC(D5)),8)</f>
        <v>030B0601</v>
      </c>
      <c r="H5" s="1" t="str">
        <f>DEC2HEX(E5,8)</f>
        <v>00000000</v>
      </c>
      <c r="I5" s="1" t="str">
        <f>"0x"&amp;Table_Throttle1[[#This Row],[Upper 32 Bit(h)]]&amp;Table_Throttle1[[#This Row],[Lower 32 Bit(h)]]&amp;","</f>
        <v>0x030B060100000000,</v>
      </c>
    </row>
    <row r="6" spans="1:9" x14ac:dyDescent="0.2">
      <c r="A6" s="1">
        <v>2</v>
      </c>
      <c r="B6" s="1">
        <v>12</v>
      </c>
      <c r="C6" s="1">
        <v>6</v>
      </c>
      <c r="D6" s="1">
        <v>1</v>
      </c>
      <c r="E6" s="1">
        <v>0</v>
      </c>
      <c r="F6" s="1" t="s">
        <v>292</v>
      </c>
      <c r="G6" s="1" t="str">
        <f>DEC2HEX(_xlfn.BITOR(_xlfn.BITOR(_xlfn.BITOR(_xlfn.BITLSHIFT(A6,24),_xlfn.BITLSHIFT(B6,16) ), _xlfn.BITLSHIFT(C6,8)), HEX2DEC(D6)),8)</f>
        <v>020C0601</v>
      </c>
      <c r="H6" s="1" t="str">
        <f>DEC2HEX(E6,8)</f>
        <v>00000000</v>
      </c>
      <c r="I6" s="1" t="str">
        <f>"0x"&amp;Table_Throttle1[[#This Row],[Upper 32 Bit(h)]]&amp;Table_Throttle1[[#This Row],[Lower 32 Bit(h)]]&amp;","</f>
        <v>0x020C060100000000,</v>
      </c>
    </row>
    <row r="7" spans="1:9" x14ac:dyDescent="0.2">
      <c r="A7" s="1">
        <v>0</v>
      </c>
      <c r="B7" s="1">
        <v>0</v>
      </c>
      <c r="C7" s="1">
        <v>0</v>
      </c>
      <c r="D7" s="1">
        <v>0</v>
      </c>
      <c r="E7" s="1">
        <v>0</v>
      </c>
      <c r="F7" s="1" t="s">
        <v>37</v>
      </c>
      <c r="G7" s="1" t="str">
        <f t="shared" ref="G7" si="2">DEC2HEX(_xlfn.BITOR(_xlfn.BITOR(_xlfn.BITOR(_xlfn.BITLSHIFT(A7,24),_xlfn.BITLSHIFT(B7,16) ), _xlfn.BITLSHIFT(C7,8)), HEX2DEC(D7)),8)</f>
        <v>00000000</v>
      </c>
      <c r="H7" s="1" t="str">
        <f t="shared" ref="H7" si="3">DEC2HEX(E7,8)</f>
        <v>00000000</v>
      </c>
      <c r="I7" s="1" t="str">
        <f>"0x"&amp;Table_Throttle1[[#This Row],[Upper 32 Bit(h)]]&amp;Table_Throttle1[[#This Row],[Lower 32 Bit(h)]]&amp;","</f>
        <v>0x0000000000000000,</v>
      </c>
    </row>
    <row r="9" spans="1:9" x14ac:dyDescent="0.2">
      <c r="A9" s="67" t="s">
        <v>52</v>
      </c>
      <c r="B9" s="67"/>
      <c r="C9" s="67"/>
      <c r="D9" s="67"/>
      <c r="E9" s="67"/>
      <c r="F9" s="67"/>
      <c r="G9" s="67"/>
      <c r="H9" s="67"/>
      <c r="I9" s="67"/>
    </row>
    <row r="10" spans="1:9" ht="66" x14ac:dyDescent="0.2">
      <c r="A10" s="23" t="s">
        <v>23</v>
      </c>
      <c r="B10" s="23" t="s">
        <v>3</v>
      </c>
      <c r="C10" s="23" t="s">
        <v>14</v>
      </c>
      <c r="D10" s="23" t="s">
        <v>8</v>
      </c>
      <c r="E10" s="1" t="s">
        <v>24</v>
      </c>
      <c r="F10" s="1" t="s">
        <v>25</v>
      </c>
      <c r="G10" s="24" t="s">
        <v>26</v>
      </c>
      <c r="H10" s="24" t="s">
        <v>27</v>
      </c>
      <c r="I10" s="1" t="s">
        <v>17</v>
      </c>
    </row>
    <row r="11" spans="1:9" x14ac:dyDescent="0.2">
      <c r="A11" s="1">
        <v>2</v>
      </c>
      <c r="B11" s="1">
        <v>11</v>
      </c>
      <c r="C11" s="1">
        <v>6</v>
      </c>
      <c r="D11" s="1">
        <v>1</v>
      </c>
      <c r="E11" s="1">
        <v>0</v>
      </c>
      <c r="F11" s="1" t="s">
        <v>298</v>
      </c>
      <c r="G11" s="1" t="str">
        <f>DEC2HEX(_xlfn.BITOR(_xlfn.BITOR(_xlfn.BITOR(_xlfn.BITLSHIFT(A11,24),_xlfn.BITLSHIFT(B11,16) ), _xlfn.BITLSHIFT(C11,8)), HEX2DEC(D11)),8)</f>
        <v>020B0601</v>
      </c>
      <c r="H11" s="1" t="str">
        <f t="shared" ref="H11" si="4">DEC2HEX(E11,8)</f>
        <v>00000000</v>
      </c>
      <c r="I11" s="1" t="str">
        <f>"0x"&amp;Table_Throttle2[[#This Row],[Upper 32 Bit(h)]]&amp;Table_Throttle2[[#This Row],[Lower 32 Bit(h)]]&amp;","</f>
        <v>0x020B060100000000,</v>
      </c>
    </row>
    <row r="12" spans="1:9" x14ac:dyDescent="0.2">
      <c r="A12" s="1">
        <v>3</v>
      </c>
      <c r="B12" s="1">
        <v>11</v>
      </c>
      <c r="C12" s="1">
        <v>6</v>
      </c>
      <c r="D12" s="1">
        <v>1</v>
      </c>
      <c r="E12" s="1">
        <v>0</v>
      </c>
      <c r="F12" s="1" t="s">
        <v>296</v>
      </c>
      <c r="G12" s="1" t="str">
        <f>DEC2HEX(_xlfn.BITOR(_xlfn.BITOR(_xlfn.BITOR(_xlfn.BITLSHIFT(A12,24),_xlfn.BITLSHIFT(B12,16) ), _xlfn.BITLSHIFT(C12,8)), HEX2DEC(D12)),8)</f>
        <v>030B0601</v>
      </c>
      <c r="H12" s="1" t="str">
        <f>DEC2HEX(E12,8)</f>
        <v>00000000</v>
      </c>
      <c r="I12" s="1" t="str">
        <f>"0x"&amp;Table_Throttle2[[#This Row],[Upper 32 Bit(h)]]&amp;Table_Throttle2[[#This Row],[Lower 32 Bit(h)]]&amp;","</f>
        <v>0x030B060100000000,</v>
      </c>
    </row>
    <row r="13" spans="1:9" x14ac:dyDescent="0.2">
      <c r="A13" s="1">
        <v>5</v>
      </c>
      <c r="B13" s="1">
        <v>6</v>
      </c>
      <c r="C13" s="1">
        <v>6</v>
      </c>
      <c r="D13" s="1">
        <v>1</v>
      </c>
      <c r="E13" s="1">
        <v>0</v>
      </c>
      <c r="F13" s="1" t="s">
        <v>49</v>
      </c>
      <c r="G13" s="1" t="str">
        <f>DEC2HEX(_xlfn.BITOR(_xlfn.BITOR(_xlfn.BITOR(_xlfn.BITLSHIFT(A13,24),_xlfn.BITLSHIFT(B13,16) ), _xlfn.BITLSHIFT(C13,8)), HEX2DEC(D13)),8)</f>
        <v>05060601</v>
      </c>
      <c r="H13" s="1" t="str">
        <f>DEC2HEX(E13,8)</f>
        <v>00000000</v>
      </c>
      <c r="I13" s="1" t="str">
        <f>"0x"&amp;Table_Throttle2[[#This Row],[Upper 32 Bit(h)]]&amp;Table_Throttle2[[#This Row],[Lower 32 Bit(h)]]&amp;","</f>
        <v>0x0506060100000000,</v>
      </c>
    </row>
    <row r="14" spans="1:9" x14ac:dyDescent="0.2">
      <c r="A14" s="1">
        <v>2</v>
      </c>
      <c r="B14" s="1">
        <v>12</v>
      </c>
      <c r="C14" s="1">
        <v>6</v>
      </c>
      <c r="D14" s="1">
        <v>1</v>
      </c>
      <c r="E14" s="1">
        <v>0</v>
      </c>
      <c r="F14" s="1" t="s">
        <v>292</v>
      </c>
      <c r="G14" s="1" t="str">
        <f>DEC2HEX(_xlfn.BITOR(_xlfn.BITOR(_xlfn.BITOR(_xlfn.BITLSHIFT(A14,24),_xlfn.BITLSHIFT(B14,16) ), _xlfn.BITLSHIFT(C14,8)), HEX2DEC(D14)),8)</f>
        <v>020C0601</v>
      </c>
      <c r="H14" s="1" t="str">
        <f>DEC2HEX(E14,8)</f>
        <v>00000000</v>
      </c>
      <c r="I14" s="1" t="str">
        <f>"0x"&amp;Table_Throttle2[[#This Row],[Upper 32 Bit(h)]]&amp;Table_Throttle2[[#This Row],[Lower 32 Bit(h)]]&amp;","</f>
        <v>0x020C060100000000,</v>
      </c>
    </row>
    <row r="15" spans="1:9" x14ac:dyDescent="0.2">
      <c r="A15" s="1">
        <v>0</v>
      </c>
      <c r="B15" s="1">
        <v>0</v>
      </c>
      <c r="C15" s="1">
        <v>0</v>
      </c>
      <c r="D15" s="1">
        <v>0</v>
      </c>
      <c r="E15" s="1">
        <v>0</v>
      </c>
      <c r="F15" s="1" t="s">
        <v>37</v>
      </c>
      <c r="G15" s="1" t="str">
        <f t="shared" ref="G15" si="5">DEC2HEX(_xlfn.BITOR(_xlfn.BITOR(_xlfn.BITOR(_xlfn.BITLSHIFT(A15,24),_xlfn.BITLSHIFT(B15,16) ), _xlfn.BITLSHIFT(C15,8)), HEX2DEC(D15)),8)</f>
        <v>00000000</v>
      </c>
      <c r="H15" s="1" t="str">
        <f t="shared" ref="H15" si="6">DEC2HEX(E15,8)</f>
        <v>00000000</v>
      </c>
      <c r="I15" s="1" t="str">
        <f>"0x"&amp;Table_Throttle2[[#This Row],[Upper 32 Bit(h)]]&amp;Table_Throttle2[[#This Row],[Lower 32 Bit(h)]]&amp;","</f>
        <v>0x0000000000000000,</v>
      </c>
    </row>
    <row r="17" spans="1:9" x14ac:dyDescent="0.2">
      <c r="A17" s="67" t="s">
        <v>53</v>
      </c>
      <c r="B17" s="67"/>
      <c r="C17" s="67"/>
      <c r="D17" s="67"/>
      <c r="E17" s="67"/>
      <c r="F17" s="67"/>
      <c r="G17" s="67"/>
      <c r="H17" s="67"/>
      <c r="I17" s="67"/>
    </row>
    <row r="18" spans="1:9" ht="66" x14ac:dyDescent="0.2">
      <c r="A18" s="23" t="s">
        <v>23</v>
      </c>
      <c r="B18" s="23" t="s">
        <v>3</v>
      </c>
      <c r="C18" s="23" t="s">
        <v>14</v>
      </c>
      <c r="D18" s="23" t="s">
        <v>8</v>
      </c>
      <c r="E18" s="1" t="s">
        <v>24</v>
      </c>
      <c r="F18" s="1" t="s">
        <v>25</v>
      </c>
      <c r="G18" s="24" t="s">
        <v>26</v>
      </c>
      <c r="H18" s="24" t="s">
        <v>27</v>
      </c>
      <c r="I18" s="1" t="s">
        <v>17</v>
      </c>
    </row>
    <row r="19" spans="1:9" x14ac:dyDescent="0.2">
      <c r="A19" s="1">
        <v>5</v>
      </c>
      <c r="B19" s="1">
        <v>6</v>
      </c>
      <c r="C19" s="1">
        <v>6</v>
      </c>
      <c r="D19" s="1">
        <v>1</v>
      </c>
      <c r="E19" s="1">
        <v>0</v>
      </c>
      <c r="F19" s="1" t="s">
        <v>49</v>
      </c>
      <c r="G19" s="1" t="str">
        <f>DEC2HEX(_xlfn.BITOR(_xlfn.BITOR(_xlfn.BITOR(_xlfn.BITLSHIFT(A19,24),_xlfn.BITLSHIFT(B19,16) ), _xlfn.BITLSHIFT(C19,8)), HEX2DEC(D19)),8)</f>
        <v>05060601</v>
      </c>
      <c r="H19" s="1" t="str">
        <f t="shared" ref="H19" si="7">DEC2HEX(E19,8)</f>
        <v>00000000</v>
      </c>
      <c r="I19" s="1" t="str">
        <f>"0x"&amp;Table_Throttle3[[#This Row],[Upper 32 Bit(h)]]&amp;Table_Throttle3[[#This Row],[Lower 32 Bit(h)]]&amp;","</f>
        <v>0x0506060100000000,</v>
      </c>
    </row>
    <row r="20" spans="1:9" x14ac:dyDescent="0.2">
      <c r="A20" s="1">
        <v>3</v>
      </c>
      <c r="B20" s="1">
        <v>11</v>
      </c>
      <c r="C20" s="1">
        <v>6</v>
      </c>
      <c r="D20" s="1">
        <v>1</v>
      </c>
      <c r="E20" s="1">
        <v>0</v>
      </c>
      <c r="F20" s="1" t="s">
        <v>296</v>
      </c>
      <c r="G20" s="1" t="str">
        <f>DEC2HEX(_xlfn.BITOR(_xlfn.BITOR(_xlfn.BITOR(_xlfn.BITLSHIFT(A20,24),_xlfn.BITLSHIFT(B20,16) ), _xlfn.BITLSHIFT(C20,8)), HEX2DEC(D20)),8)</f>
        <v>030B0601</v>
      </c>
      <c r="H20" s="1" t="str">
        <f>DEC2HEX(E20,8)</f>
        <v>00000000</v>
      </c>
      <c r="I20" s="1" t="str">
        <f>"0x"&amp;Table_Throttle3[[#This Row],[Upper 32 Bit(h)]]&amp;Table_Throttle3[[#This Row],[Lower 32 Bit(h)]]&amp;","</f>
        <v>0x030B060100000000,</v>
      </c>
    </row>
    <row r="21" spans="1:9" x14ac:dyDescent="0.2">
      <c r="A21" s="1">
        <v>2</v>
      </c>
      <c r="B21" s="1">
        <v>12</v>
      </c>
      <c r="C21" s="1">
        <v>6</v>
      </c>
      <c r="D21" s="1">
        <v>1</v>
      </c>
      <c r="E21" s="1">
        <v>0</v>
      </c>
      <c r="F21" s="1" t="s">
        <v>292</v>
      </c>
      <c r="G21" s="1" t="str">
        <f>DEC2HEX(_xlfn.BITOR(_xlfn.BITOR(_xlfn.BITOR(_xlfn.BITLSHIFT(A21,24),_xlfn.BITLSHIFT(B21,16) ), _xlfn.BITLSHIFT(C21,8)), HEX2DEC(D21)),8)</f>
        <v>020C0601</v>
      </c>
      <c r="H21" s="1" t="str">
        <f>DEC2HEX(E21,8)</f>
        <v>00000000</v>
      </c>
      <c r="I21" s="1" t="str">
        <f>"0x"&amp;Table_Throttle3[[#This Row],[Upper 32 Bit(h)]]&amp;Table_Throttle3[[#This Row],[Lower 32 Bit(h)]]&amp;","</f>
        <v>0x020C060100000000,</v>
      </c>
    </row>
    <row r="22" spans="1:9" x14ac:dyDescent="0.2">
      <c r="A22" s="1">
        <v>0</v>
      </c>
      <c r="B22" s="1">
        <v>0</v>
      </c>
      <c r="C22" s="1">
        <v>0</v>
      </c>
      <c r="D22" s="1">
        <v>0</v>
      </c>
      <c r="E22" s="1">
        <v>0</v>
      </c>
      <c r="F22" s="1" t="s">
        <v>37</v>
      </c>
      <c r="G22" s="1" t="str">
        <f t="shared" ref="G22" si="8">DEC2HEX(_xlfn.BITOR(_xlfn.BITOR(_xlfn.BITOR(_xlfn.BITLSHIFT(A22,24),_xlfn.BITLSHIFT(B22,16) ), _xlfn.BITLSHIFT(C22,8)), HEX2DEC(D22)),8)</f>
        <v>00000000</v>
      </c>
      <c r="H22" s="1" t="str">
        <f t="shared" ref="H22" si="9">DEC2HEX(E22,8)</f>
        <v>00000000</v>
      </c>
      <c r="I22" s="1" t="str">
        <f>"0x"&amp;Table_Throttle3[[#This Row],[Upper 32 Bit(h)]]&amp;Table_Throttle3[[#This Row],[Lower 32 Bit(h)]]&amp;","</f>
        <v>0x0000000000000000,</v>
      </c>
    </row>
    <row r="24" spans="1:9" x14ac:dyDescent="0.2">
      <c r="A24" s="67" t="s">
        <v>54</v>
      </c>
      <c r="B24" s="67"/>
      <c r="C24" s="67"/>
      <c r="D24" s="67"/>
      <c r="E24" s="67"/>
      <c r="F24" s="67"/>
      <c r="G24" s="67"/>
      <c r="H24" s="67"/>
      <c r="I24" s="67"/>
    </row>
    <row r="25" spans="1:9" ht="66" x14ac:dyDescent="0.2">
      <c r="A25" s="23" t="s">
        <v>23</v>
      </c>
      <c r="B25" s="23" t="s">
        <v>3</v>
      </c>
      <c r="C25" s="23" t="s">
        <v>14</v>
      </c>
      <c r="D25" s="23" t="s">
        <v>8</v>
      </c>
      <c r="E25" s="1" t="s">
        <v>24</v>
      </c>
      <c r="F25" s="1" t="s">
        <v>25</v>
      </c>
      <c r="G25" s="24" t="s">
        <v>26</v>
      </c>
      <c r="H25" s="24" t="s">
        <v>27</v>
      </c>
      <c r="I25" s="1" t="s">
        <v>17</v>
      </c>
    </row>
    <row r="26" spans="1:9" x14ac:dyDescent="0.2">
      <c r="A26" s="1">
        <v>3</v>
      </c>
      <c r="B26" s="1">
        <v>11</v>
      </c>
      <c r="C26" s="1">
        <v>6</v>
      </c>
      <c r="D26" s="1">
        <v>1</v>
      </c>
      <c r="E26" s="1">
        <v>0</v>
      </c>
      <c r="F26" s="1" t="s">
        <v>296</v>
      </c>
      <c r="G26" s="1" t="str">
        <f>DEC2HEX(_xlfn.BITOR(_xlfn.BITOR(_xlfn.BITOR(_xlfn.BITLSHIFT(A26,24),_xlfn.BITLSHIFT(B26,16) ), _xlfn.BITLSHIFT(C26,8)), HEX2DEC(D26)),8)</f>
        <v>030B0601</v>
      </c>
      <c r="H26" s="1" t="str">
        <f>DEC2HEX(E26,8)</f>
        <v>00000000</v>
      </c>
      <c r="I26" s="1" t="str">
        <f>"0x"&amp;Table_Throttle4[[#This Row],[Upper 32 Bit(h)]]&amp;Table_Throttle4[[#This Row],[Lower 32 Bit(h)]]&amp;","</f>
        <v>0x030B060100000000,</v>
      </c>
    </row>
    <row r="27" spans="1:9" x14ac:dyDescent="0.2">
      <c r="A27" s="1">
        <v>5</v>
      </c>
      <c r="B27" s="1">
        <v>6</v>
      </c>
      <c r="C27" s="1">
        <v>6</v>
      </c>
      <c r="D27" s="1">
        <v>1</v>
      </c>
      <c r="E27" s="1">
        <v>0</v>
      </c>
      <c r="F27" s="1" t="s">
        <v>49</v>
      </c>
      <c r="G27" s="1" t="str">
        <f>DEC2HEX(_xlfn.BITOR(_xlfn.BITOR(_xlfn.BITOR(_xlfn.BITLSHIFT(A27,24),_xlfn.BITLSHIFT(B27,16) ), _xlfn.BITLSHIFT(C27,8)), HEX2DEC(D27)),8)</f>
        <v>05060601</v>
      </c>
      <c r="H27" s="1" t="str">
        <f>DEC2HEX(E27,8)</f>
        <v>00000000</v>
      </c>
      <c r="I27" s="1" t="str">
        <f>"0x"&amp;Table_Throttle4[[#This Row],[Upper 32 Bit(h)]]&amp;Table_Throttle4[[#This Row],[Lower 32 Bit(h)]]&amp;","</f>
        <v>0x0506060100000000,</v>
      </c>
    </row>
    <row r="28" spans="1:9" x14ac:dyDescent="0.2">
      <c r="A28" s="1">
        <v>2</v>
      </c>
      <c r="B28" s="1">
        <v>12</v>
      </c>
      <c r="C28" s="1">
        <v>6</v>
      </c>
      <c r="D28" s="1">
        <v>1</v>
      </c>
      <c r="E28" s="1">
        <v>0</v>
      </c>
      <c r="F28" s="1" t="s">
        <v>292</v>
      </c>
      <c r="G28" s="1" t="str">
        <f>DEC2HEX(_xlfn.BITOR(_xlfn.BITOR(_xlfn.BITOR(_xlfn.BITLSHIFT(A28,24),_xlfn.BITLSHIFT(B28,16) ), _xlfn.BITLSHIFT(C28,8)), HEX2DEC(D28)),8)</f>
        <v>020C0601</v>
      </c>
      <c r="H28" s="1" t="str">
        <f>DEC2HEX(E28,8)</f>
        <v>00000000</v>
      </c>
      <c r="I28" s="1" t="str">
        <f>"0x"&amp;Table_Throttle4[[#This Row],[Upper 32 Bit(h)]]&amp;Table_Throttle4[[#This Row],[Lower 32 Bit(h)]]&amp;","</f>
        <v>0x020C060100000000,</v>
      </c>
    </row>
    <row r="29" spans="1:9" x14ac:dyDescent="0.2">
      <c r="A29" s="1">
        <v>0</v>
      </c>
      <c r="B29" s="1">
        <v>0</v>
      </c>
      <c r="C29" s="1">
        <v>0</v>
      </c>
      <c r="D29" s="1">
        <v>0</v>
      </c>
      <c r="E29" s="1">
        <v>0</v>
      </c>
      <c r="F29" s="1" t="s">
        <v>37</v>
      </c>
      <c r="G29" s="1" t="str">
        <f t="shared" ref="G29" si="10">DEC2HEX(_xlfn.BITOR(_xlfn.BITOR(_xlfn.BITOR(_xlfn.BITLSHIFT(A29,24),_xlfn.BITLSHIFT(B29,16) ), _xlfn.BITLSHIFT(C29,8)), HEX2DEC(D29)),8)</f>
        <v>00000000</v>
      </c>
      <c r="H29" s="1" t="str">
        <f t="shared" ref="H29" si="11">DEC2HEX(E29,8)</f>
        <v>00000000</v>
      </c>
      <c r="I29" s="1" t="str">
        <f>"0x"&amp;Table_Throttle4[[#This Row],[Upper 32 Bit(h)]]&amp;Table_Throttle4[[#This Row],[Lower 32 Bit(h)]]&amp;","</f>
        <v>0x0000000000000000,</v>
      </c>
    </row>
    <row r="31" spans="1:9" x14ac:dyDescent="0.2">
      <c r="A31" s="67" t="s">
        <v>55</v>
      </c>
      <c r="B31" s="67"/>
      <c r="C31" s="67"/>
      <c r="D31" s="67"/>
      <c r="E31" s="67"/>
      <c r="F31" s="67"/>
      <c r="G31" s="67"/>
      <c r="H31" s="67"/>
      <c r="I31" s="67"/>
    </row>
    <row r="32" spans="1:9" ht="66" x14ac:dyDescent="0.2">
      <c r="A32" s="23" t="s">
        <v>23</v>
      </c>
      <c r="B32" s="23" t="s">
        <v>3</v>
      </c>
      <c r="C32" s="23" t="s">
        <v>14</v>
      </c>
      <c r="D32" s="23" t="s">
        <v>8</v>
      </c>
      <c r="E32" s="1" t="s">
        <v>24</v>
      </c>
      <c r="F32" s="1" t="s">
        <v>25</v>
      </c>
      <c r="G32" s="24" t="s">
        <v>26</v>
      </c>
      <c r="H32" s="24" t="s">
        <v>27</v>
      </c>
      <c r="I32" s="1" t="s">
        <v>17</v>
      </c>
    </row>
    <row r="33" spans="1:9" x14ac:dyDescent="0.2">
      <c r="A33" s="1">
        <v>5</v>
      </c>
      <c r="B33" s="1">
        <v>6</v>
      </c>
      <c r="C33" s="1">
        <v>6</v>
      </c>
      <c r="D33" s="1">
        <v>1</v>
      </c>
      <c r="E33" s="1">
        <v>0</v>
      </c>
      <c r="F33" s="1" t="s">
        <v>49</v>
      </c>
      <c r="G33" s="1" t="str">
        <f>DEC2HEX(_xlfn.BITOR(_xlfn.BITOR(_xlfn.BITOR(_xlfn.BITLSHIFT(A33,24),_xlfn.BITLSHIFT(B33,16) ), _xlfn.BITLSHIFT(C33,8)), HEX2DEC(D33)),8)</f>
        <v>05060601</v>
      </c>
      <c r="H33" s="1" t="str">
        <f t="shared" ref="H33:H34" si="12">DEC2HEX(E33,8)</f>
        <v>00000000</v>
      </c>
      <c r="I33" s="1" t="str">
        <f>"0x"&amp;Table_Throttle5[[#This Row],[Upper 32 Bit(h)]]&amp;Table_Throttle5[[#This Row],[Lower 32 Bit(h)]]&amp;","</f>
        <v>0x0506060100000000,</v>
      </c>
    </row>
    <row r="34" spans="1:9" x14ac:dyDescent="0.2">
      <c r="A34" s="1">
        <v>2</v>
      </c>
      <c r="B34" s="1">
        <v>11</v>
      </c>
      <c r="C34" s="1">
        <v>6</v>
      </c>
      <c r="D34" s="1">
        <v>1</v>
      </c>
      <c r="E34" s="1">
        <v>0</v>
      </c>
      <c r="F34" s="1" t="s">
        <v>298</v>
      </c>
      <c r="G34" s="1" t="str">
        <f>DEC2HEX(_xlfn.BITOR(_xlfn.BITOR(_xlfn.BITOR(_xlfn.BITLSHIFT(A34,24),_xlfn.BITLSHIFT(B34,16) ), _xlfn.BITLSHIFT(C34,8)), HEX2DEC(D34)),8)</f>
        <v>020B0601</v>
      </c>
      <c r="H34" s="1" t="str">
        <f t="shared" si="12"/>
        <v>00000000</v>
      </c>
      <c r="I34" s="1" t="str">
        <f>"0x"&amp;Table_Throttle5[[#This Row],[Upper 32 Bit(h)]]&amp;Table_Throttle5[[#This Row],[Lower 32 Bit(h)]]&amp;","</f>
        <v>0x020B060100000000,</v>
      </c>
    </row>
    <row r="35" spans="1:9" x14ac:dyDescent="0.2">
      <c r="A35" s="1">
        <v>3</v>
      </c>
      <c r="B35" s="1">
        <v>11</v>
      </c>
      <c r="C35" s="1">
        <v>6</v>
      </c>
      <c r="D35" s="1">
        <v>1</v>
      </c>
      <c r="E35" s="1">
        <v>0</v>
      </c>
      <c r="F35" s="1" t="s">
        <v>296</v>
      </c>
      <c r="G35" s="1" t="str">
        <f>DEC2HEX(_xlfn.BITOR(_xlfn.BITOR(_xlfn.BITOR(_xlfn.BITLSHIFT(A35,24),_xlfn.BITLSHIFT(B35,16) ), _xlfn.BITLSHIFT(C35,8)), HEX2DEC(D35)),8)</f>
        <v>030B0601</v>
      </c>
      <c r="H35" s="1" t="str">
        <f>DEC2HEX(E35,8)</f>
        <v>00000000</v>
      </c>
      <c r="I35" s="1" t="str">
        <f>"0x"&amp;Table_Throttle5[[#This Row],[Upper 32 Bit(h)]]&amp;Table_Throttle5[[#This Row],[Lower 32 Bit(h)]]&amp;","</f>
        <v>0x030B060100000000,</v>
      </c>
    </row>
    <row r="36" spans="1:9" x14ac:dyDescent="0.2">
      <c r="A36" s="1">
        <v>2</v>
      </c>
      <c r="B36" s="1">
        <v>12</v>
      </c>
      <c r="C36" s="1">
        <v>6</v>
      </c>
      <c r="D36" s="1">
        <v>1</v>
      </c>
      <c r="E36" s="1">
        <v>0</v>
      </c>
      <c r="F36" s="1" t="s">
        <v>292</v>
      </c>
      <c r="G36" s="1" t="str">
        <f>DEC2HEX(_xlfn.BITOR(_xlfn.BITOR(_xlfn.BITOR(_xlfn.BITLSHIFT(A36,24),_xlfn.BITLSHIFT(B36,16) ), _xlfn.BITLSHIFT(C36,8)), HEX2DEC(D36)),8)</f>
        <v>020C0601</v>
      </c>
      <c r="H36" s="1" t="str">
        <f>DEC2HEX(E36,8)</f>
        <v>00000000</v>
      </c>
      <c r="I36" s="1" t="str">
        <f>"0x"&amp;Table_Throttle5[[#This Row],[Upper 32 Bit(h)]]&amp;Table_Throttle5[[#This Row],[Lower 32 Bit(h)]]&amp;","</f>
        <v>0x020C060100000000,</v>
      </c>
    </row>
    <row r="37" spans="1:9" x14ac:dyDescent="0.2">
      <c r="A37" s="1">
        <v>0</v>
      </c>
      <c r="B37" s="1">
        <v>0</v>
      </c>
      <c r="C37" s="1">
        <v>0</v>
      </c>
      <c r="D37" s="1">
        <v>0</v>
      </c>
      <c r="E37" s="1">
        <v>0</v>
      </c>
      <c r="F37" s="1" t="s">
        <v>37</v>
      </c>
      <c r="G37" s="1" t="str">
        <f t="shared" ref="G37" si="13">DEC2HEX(_xlfn.BITOR(_xlfn.BITOR(_xlfn.BITOR(_xlfn.BITLSHIFT(A37,24),_xlfn.BITLSHIFT(B37,16) ), _xlfn.BITLSHIFT(C37,8)), HEX2DEC(D37)),8)</f>
        <v>00000000</v>
      </c>
      <c r="H37" s="1" t="str">
        <f t="shared" ref="H37" si="14">DEC2HEX(E37,8)</f>
        <v>00000000</v>
      </c>
      <c r="I37" s="1" t="str">
        <f>"0x"&amp;Table_Throttle5[[#This Row],[Upper 32 Bit(h)]]&amp;Table_Throttle5[[#This Row],[Lower 32 Bit(h)]]&amp;","</f>
        <v>0x0000000000000000,</v>
      </c>
    </row>
    <row r="39" spans="1:9" x14ac:dyDescent="0.2">
      <c r="A39" s="67" t="s">
        <v>56</v>
      </c>
      <c r="B39" s="67"/>
      <c r="C39" s="67"/>
      <c r="D39" s="67"/>
      <c r="E39" s="67"/>
      <c r="F39" s="67"/>
      <c r="G39" s="67"/>
      <c r="H39" s="67"/>
      <c r="I39" s="67"/>
    </row>
    <row r="40" spans="1:9" ht="66" x14ac:dyDescent="0.2">
      <c r="A40" s="23" t="s">
        <v>23</v>
      </c>
      <c r="B40" s="23" t="s">
        <v>3</v>
      </c>
      <c r="C40" s="23" t="s">
        <v>14</v>
      </c>
      <c r="D40" s="23" t="s">
        <v>8</v>
      </c>
      <c r="E40" s="1" t="s">
        <v>24</v>
      </c>
      <c r="F40" s="1" t="s">
        <v>25</v>
      </c>
      <c r="G40" s="24" t="s">
        <v>26</v>
      </c>
      <c r="H40" s="24" t="s">
        <v>27</v>
      </c>
      <c r="I40" s="1" t="s">
        <v>17</v>
      </c>
    </row>
    <row r="41" spans="1:9" x14ac:dyDescent="0.2">
      <c r="A41" s="1">
        <v>3</v>
      </c>
      <c r="B41" s="1">
        <v>11</v>
      </c>
      <c r="C41" s="1">
        <v>6</v>
      </c>
      <c r="D41" s="1">
        <v>1</v>
      </c>
      <c r="E41" s="1">
        <v>0</v>
      </c>
      <c r="F41" s="1" t="s">
        <v>296</v>
      </c>
      <c r="G41" s="1" t="str">
        <f t="shared" ref="G41" si="15">DEC2HEX(_xlfn.BITOR(_xlfn.BITOR(_xlfn.BITOR(_xlfn.BITLSHIFT(A41,24),_xlfn.BITLSHIFT(B41,16) ), _xlfn.BITLSHIFT(C41,8)), HEX2DEC(D41)),8)</f>
        <v>030B0601</v>
      </c>
      <c r="H41" s="1" t="str">
        <f t="shared" ref="H41:H43" si="16">DEC2HEX(E41,8)</f>
        <v>00000000</v>
      </c>
      <c r="I41" s="1" t="str">
        <f>"0x"&amp;Table_Throttle6[[#This Row],[Upper 32 Bit(h)]]&amp;Table_Throttle6[[#This Row],[Lower 32 Bit(h)]]&amp;","</f>
        <v>0x030B060100000000,</v>
      </c>
    </row>
    <row r="42" spans="1:9" x14ac:dyDescent="0.2">
      <c r="A42" s="1">
        <v>5</v>
      </c>
      <c r="B42" s="1">
        <v>6</v>
      </c>
      <c r="C42" s="1">
        <v>6</v>
      </c>
      <c r="D42" s="1">
        <v>1</v>
      </c>
      <c r="E42" s="1">
        <v>0</v>
      </c>
      <c r="F42" s="1" t="s">
        <v>49</v>
      </c>
      <c r="G42" s="1" t="str">
        <f>DEC2HEX(_xlfn.BITOR(_xlfn.BITOR(_xlfn.BITOR(_xlfn.BITLSHIFT(A42,24),_xlfn.BITLSHIFT(B42,16) ), _xlfn.BITLSHIFT(C42,8)), HEX2DEC(D42)),8)</f>
        <v>05060601</v>
      </c>
      <c r="H42" s="1" t="str">
        <f t="shared" si="16"/>
        <v>00000000</v>
      </c>
      <c r="I42" s="1" t="str">
        <f>"0x"&amp;Table_Throttle6[[#This Row],[Upper 32 Bit(h)]]&amp;Table_Throttle6[[#This Row],[Lower 32 Bit(h)]]&amp;","</f>
        <v>0x0506060100000000,</v>
      </c>
    </row>
    <row r="43" spans="1:9" x14ac:dyDescent="0.2">
      <c r="A43" s="1">
        <v>2</v>
      </c>
      <c r="B43" s="1">
        <v>11</v>
      </c>
      <c r="C43" s="1">
        <v>6</v>
      </c>
      <c r="D43" s="1">
        <v>1</v>
      </c>
      <c r="E43" s="1">
        <v>0</v>
      </c>
      <c r="F43" s="1" t="s">
        <v>298</v>
      </c>
      <c r="G43" s="1" t="str">
        <f>DEC2HEX(_xlfn.BITOR(_xlfn.BITOR(_xlfn.BITOR(_xlfn.BITLSHIFT(A43,24),_xlfn.BITLSHIFT(B43,16) ), _xlfn.BITLSHIFT(C43,8)), HEX2DEC(D43)),8)</f>
        <v>020B0601</v>
      </c>
      <c r="H43" s="1" t="str">
        <f t="shared" si="16"/>
        <v>00000000</v>
      </c>
      <c r="I43" s="1" t="str">
        <f>"0x"&amp;Table_Throttle6[[#This Row],[Upper 32 Bit(h)]]&amp;Table_Throttle6[[#This Row],[Lower 32 Bit(h)]]&amp;","</f>
        <v>0x020B060100000000,</v>
      </c>
    </row>
    <row r="44" spans="1:9" x14ac:dyDescent="0.2">
      <c r="A44" s="1">
        <v>2</v>
      </c>
      <c r="B44" s="1">
        <v>12</v>
      </c>
      <c r="C44" s="1">
        <v>6</v>
      </c>
      <c r="D44" s="1">
        <v>1</v>
      </c>
      <c r="E44" s="1">
        <v>0</v>
      </c>
      <c r="F44" s="1" t="s">
        <v>292</v>
      </c>
      <c r="G44" s="1" t="str">
        <f>DEC2HEX(_xlfn.BITOR(_xlfn.BITOR(_xlfn.BITOR(_xlfn.BITLSHIFT(A44,24),_xlfn.BITLSHIFT(B44,16) ), _xlfn.BITLSHIFT(C44,8)), HEX2DEC(D44)),8)</f>
        <v>020C0601</v>
      </c>
      <c r="H44" s="1" t="str">
        <f t="shared" ref="H44" si="17">DEC2HEX(E44,8)</f>
        <v>00000000</v>
      </c>
      <c r="I44" s="1" t="str">
        <f>"0x"&amp;Table_Throttle6[[#This Row],[Upper 32 Bit(h)]]&amp;Table_Throttle6[[#This Row],[Lower 32 Bit(h)]]&amp;","</f>
        <v>0x020C060100000000,</v>
      </c>
    </row>
    <row r="45" spans="1:9" x14ac:dyDescent="0.2">
      <c r="A45" s="1">
        <v>0</v>
      </c>
      <c r="B45" s="1">
        <v>0</v>
      </c>
      <c r="C45" s="1">
        <v>0</v>
      </c>
      <c r="D45" s="1">
        <v>0</v>
      </c>
      <c r="E45" s="1">
        <v>0</v>
      </c>
      <c r="F45" s="1" t="s">
        <v>37</v>
      </c>
      <c r="G45" s="1" t="str">
        <f t="shared" ref="G45" si="18">DEC2HEX(_xlfn.BITOR(_xlfn.BITOR(_xlfn.BITOR(_xlfn.BITLSHIFT(A45,24),_xlfn.BITLSHIFT(B45,16) ), _xlfn.BITLSHIFT(C45,8)), HEX2DEC(D45)),8)</f>
        <v>00000000</v>
      </c>
      <c r="H45" s="1" t="str">
        <f t="shared" ref="H45" si="19">DEC2HEX(E45,8)</f>
        <v>00000000</v>
      </c>
      <c r="I45" s="1" t="str">
        <f>"0x"&amp;Table_Throttle6[[#This Row],[Upper 32 Bit(h)]]&amp;Table_Throttle6[[#This Row],[Lower 32 Bit(h)]]&amp;","</f>
        <v>0x0000000000000000,</v>
      </c>
    </row>
  </sheetData>
  <mergeCells count="6">
    <mergeCell ref="A39:I39"/>
    <mergeCell ref="A1:I1"/>
    <mergeCell ref="A9:I9"/>
    <mergeCell ref="A17:I17"/>
    <mergeCell ref="A24:I24"/>
    <mergeCell ref="A31:I31"/>
  </mergeCells>
  <pageMargins left="0.7" right="0.7" top="0.75" bottom="0.75" header="0.51180555555555496" footer="0.3"/>
  <pageSetup firstPageNumber="0" orientation="landscape" horizontalDpi="300" verticalDpi="300" r:id="rId1"/>
  <headerFooter>
    <oddFooter>&amp;C&amp;A&amp;RPage &amp;P</oddFooter>
  </headerFooter>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AE3F3"/>
    <pageSetUpPr fitToPage="1"/>
  </sheetPr>
  <dimension ref="A1:I106"/>
  <sheetViews>
    <sheetView zoomScaleNormal="100" workbookViewId="0">
      <selection sqref="A1:I1"/>
    </sheetView>
  </sheetViews>
  <sheetFormatPr defaultColWidth="8.5703125" defaultRowHeight="12.75" x14ac:dyDescent="0.25"/>
  <cols>
    <col min="1" max="3" width="3.42578125" style="32" customWidth="1"/>
    <col min="4" max="4" width="5.85546875" style="32" customWidth="1"/>
    <col min="5" max="5" width="10.28515625" style="32" customWidth="1"/>
    <col min="6" max="6" width="39.140625" style="32" customWidth="1"/>
    <col min="7" max="7" width="14.42578125" style="32" customWidth="1"/>
    <col min="8" max="8" width="14.5703125" style="32" customWidth="1"/>
    <col min="9" max="9" width="21.5703125" style="32" customWidth="1"/>
    <col min="10" max="10" width="8.5703125" style="32"/>
    <col min="11" max="11" width="20.28515625" style="32" customWidth="1"/>
    <col min="12" max="12" width="18.85546875" style="32" customWidth="1"/>
    <col min="13" max="17" width="8.5703125" style="32"/>
    <col min="18" max="18" width="18.140625" style="32" customWidth="1"/>
    <col min="19" max="16384" width="8.5703125" style="32"/>
  </cols>
  <sheetData>
    <row r="1" spans="1:9" s="36" customFormat="1" ht="15.75" x14ac:dyDescent="0.25">
      <c r="A1" s="69" t="s">
        <v>57</v>
      </c>
      <c r="B1" s="69"/>
      <c r="C1" s="69"/>
      <c r="D1" s="69"/>
      <c r="E1" s="69"/>
      <c r="F1" s="69"/>
      <c r="G1" s="69"/>
      <c r="H1" s="69"/>
      <c r="I1" s="69"/>
    </row>
    <row r="2" spans="1:9" ht="86.45" customHeight="1" x14ac:dyDescent="0.25">
      <c r="A2" s="35" t="s">
        <v>23</v>
      </c>
      <c r="B2" s="35" t="s">
        <v>3</v>
      </c>
      <c r="C2" s="35" t="s">
        <v>14</v>
      </c>
      <c r="D2" s="35" t="s">
        <v>8</v>
      </c>
      <c r="E2" s="32" t="s">
        <v>24</v>
      </c>
      <c r="F2" s="32" t="s">
        <v>25</v>
      </c>
      <c r="G2" s="28" t="s">
        <v>26</v>
      </c>
      <c r="H2" s="28" t="s">
        <v>27</v>
      </c>
      <c r="I2" s="32" t="s">
        <v>17</v>
      </c>
    </row>
    <row r="3" spans="1:9" x14ac:dyDescent="0.25">
      <c r="A3" s="32">
        <v>5</v>
      </c>
      <c r="B3" s="32">
        <v>4</v>
      </c>
      <c r="C3" s="32">
        <v>9</v>
      </c>
      <c r="D3" s="32" t="s">
        <v>236</v>
      </c>
      <c r="E3" s="32">
        <v>1</v>
      </c>
      <c r="F3" s="32" t="s">
        <v>28</v>
      </c>
      <c r="G3" s="32" t="str">
        <f t="shared" ref="G3:G13" si="0">DEC2HEX(_xlfn.BITOR(_xlfn.BITOR(_xlfn.BITOR(_xlfn.BITLSHIFT(A3,24),_xlfn.BITLSHIFT(B3,16) ), _xlfn.BITLSHIFT(C3,8)), HEX2DEC(D3)),8)</f>
        <v>0504090A</v>
      </c>
      <c r="H3" s="32" t="str">
        <f t="shared" ref="H3:H13" si="1">DEC2HEX(E3,8)</f>
        <v>00000001</v>
      </c>
      <c r="I3" s="32" t="str">
        <f>"0x"&amp;Table_Sqnc_Conditioning_Magnets[[#This Row],[Upper 32 Bit(h)]]&amp;Table_Sqnc_Conditioning_Magnets[[#This Row],[Lower 32 Bit(h)]]&amp;","</f>
        <v>0x0504090A00000001,</v>
      </c>
    </row>
    <row r="4" spans="1:9" x14ac:dyDescent="0.25">
      <c r="A4" s="32">
        <v>5</v>
      </c>
      <c r="B4" s="32">
        <v>1</v>
      </c>
      <c r="C4" s="32">
        <v>9</v>
      </c>
      <c r="D4" s="32" t="s">
        <v>236</v>
      </c>
      <c r="E4" s="32">
        <v>10000</v>
      </c>
      <c r="F4" s="32" t="s">
        <v>31</v>
      </c>
      <c r="G4" s="32" t="str">
        <f t="shared" si="0"/>
        <v>0501090A</v>
      </c>
      <c r="H4" s="32" t="str">
        <f t="shared" si="1"/>
        <v>00002710</v>
      </c>
      <c r="I4" s="32" t="str">
        <f>"0x"&amp;Table_Sqnc_Conditioning_Magnets[[#This Row],[Upper 32 Bit(h)]]&amp;Table_Sqnc_Conditioning_Magnets[[#This Row],[Lower 32 Bit(h)]]&amp;","</f>
        <v>0x0501090A00002710,</v>
      </c>
    </row>
    <row r="5" spans="1:9" x14ac:dyDescent="0.25">
      <c r="A5" s="32">
        <v>0</v>
      </c>
      <c r="B5" s="32">
        <v>1</v>
      </c>
      <c r="C5" s="32">
        <v>9</v>
      </c>
      <c r="D5" s="32" t="s">
        <v>236</v>
      </c>
      <c r="E5" s="32">
        <v>900000</v>
      </c>
      <c r="F5" s="32" t="s">
        <v>33</v>
      </c>
      <c r="G5" s="32" t="str">
        <f t="shared" si="0"/>
        <v>0001090A</v>
      </c>
      <c r="H5" s="32" t="str">
        <f t="shared" si="1"/>
        <v>000DBBA0</v>
      </c>
      <c r="I5" s="32" t="str">
        <f>"0x"&amp;Table_Sqnc_Conditioning_Magnets[[#This Row],[Upper 32 Bit(h)]]&amp;Table_Sqnc_Conditioning_Magnets[[#This Row],[Lower 32 Bit(h)]]&amp;","</f>
        <v>0x0001090A000DBBA0,</v>
      </c>
    </row>
    <row r="6" spans="1:9" x14ac:dyDescent="0.25">
      <c r="A6" s="32">
        <v>5</v>
      </c>
      <c r="B6" s="32">
        <v>1</v>
      </c>
      <c r="C6" s="32">
        <v>9</v>
      </c>
      <c r="D6" s="32" t="s">
        <v>236</v>
      </c>
      <c r="E6" s="32">
        <v>0</v>
      </c>
      <c r="F6" s="32" t="s">
        <v>31</v>
      </c>
      <c r="G6" s="32" t="str">
        <f t="shared" si="0"/>
        <v>0501090A</v>
      </c>
      <c r="H6" s="32" t="str">
        <f t="shared" si="1"/>
        <v>00000000</v>
      </c>
      <c r="I6" s="32" t="str">
        <f>"0x"&amp;Table_Sqnc_Conditioning_Magnets[[#This Row],[Upper 32 Bit(h)]]&amp;Table_Sqnc_Conditioning_Magnets[[#This Row],[Lower 32 Bit(h)]]&amp;","</f>
        <v>0x0501090A00000000,</v>
      </c>
    </row>
    <row r="7" spans="1:9" x14ac:dyDescent="0.25">
      <c r="A7" s="32">
        <v>3</v>
      </c>
      <c r="B7" s="32">
        <v>1</v>
      </c>
      <c r="C7" s="32">
        <v>9</v>
      </c>
      <c r="D7" s="32" t="s">
        <v>236</v>
      </c>
      <c r="E7" s="32">
        <v>2000</v>
      </c>
      <c r="F7" s="32" t="s">
        <v>38</v>
      </c>
      <c r="G7" s="32" t="str">
        <f t="shared" si="0"/>
        <v>0301090A</v>
      </c>
      <c r="H7" s="32" t="str">
        <f t="shared" si="1"/>
        <v>000007D0</v>
      </c>
      <c r="I7" s="32" t="str">
        <f>"0x"&amp;Table_Sqnc_Conditioning_Magnets[[#This Row],[Upper 32 Bit(h)]]&amp;Table_Sqnc_Conditioning_Magnets[[#This Row],[Lower 32 Bit(h)]]&amp;","</f>
        <v>0x0301090A000007D0,</v>
      </c>
    </row>
    <row r="8" spans="1:9" x14ac:dyDescent="0.25">
      <c r="A8" s="32">
        <v>3</v>
      </c>
      <c r="B8" s="32">
        <v>2</v>
      </c>
      <c r="C8" s="32">
        <v>9</v>
      </c>
      <c r="D8" s="32" t="s">
        <v>236</v>
      </c>
      <c r="E8" s="32">
        <v>440</v>
      </c>
      <c r="F8" s="32" t="s">
        <v>39</v>
      </c>
      <c r="G8" s="32" t="str">
        <f t="shared" si="0"/>
        <v>0302090A</v>
      </c>
      <c r="H8" s="32" t="str">
        <f t="shared" si="1"/>
        <v>000001B8</v>
      </c>
      <c r="I8" s="32" t="str">
        <f>"0x"&amp;Table_Sqnc_Conditioning_Magnets[[#This Row],[Upper 32 Bit(h)]]&amp;Table_Sqnc_Conditioning_Magnets[[#This Row],[Lower 32 Bit(h)]]&amp;","</f>
        <v>0x0302090A000001B8,</v>
      </c>
    </row>
    <row r="9" spans="1:9" x14ac:dyDescent="0.25">
      <c r="A9" s="32">
        <v>3</v>
      </c>
      <c r="B9" s="32">
        <v>3</v>
      </c>
      <c r="C9" s="32">
        <v>9</v>
      </c>
      <c r="D9" s="32" t="s">
        <v>236</v>
      </c>
      <c r="E9" s="32">
        <v>0</v>
      </c>
      <c r="F9" s="32" t="s">
        <v>40</v>
      </c>
      <c r="G9" s="32" t="str">
        <f t="shared" si="0"/>
        <v>0303090A</v>
      </c>
      <c r="H9" s="32" t="str">
        <f t="shared" si="1"/>
        <v>00000000</v>
      </c>
      <c r="I9" s="32" t="str">
        <f>"0x"&amp;Table_Sqnc_Conditioning_Magnets[[#This Row],[Upper 32 Bit(h)]]&amp;Table_Sqnc_Conditioning_Magnets[[#This Row],[Lower 32 Bit(h)]]&amp;","</f>
        <v>0x0303090A00000000,</v>
      </c>
    </row>
    <row r="10" spans="1:9" x14ac:dyDescent="0.25">
      <c r="A10" s="32">
        <v>0</v>
      </c>
      <c r="B10" s="32">
        <v>1</v>
      </c>
      <c r="C10" s="32">
        <v>9</v>
      </c>
      <c r="D10" s="32" t="s">
        <v>236</v>
      </c>
      <c r="E10" s="32">
        <v>1000</v>
      </c>
      <c r="F10" s="32" t="s">
        <v>58</v>
      </c>
      <c r="G10" s="32" t="str">
        <f t="shared" si="0"/>
        <v>0001090A</v>
      </c>
      <c r="H10" s="32" t="str">
        <f t="shared" si="1"/>
        <v>000003E8</v>
      </c>
      <c r="I10" s="32" t="str">
        <f>"0x"&amp;Table_Sqnc_Conditioning_Magnets[[#This Row],[Upper 32 Bit(h)]]&amp;Table_Sqnc_Conditioning_Magnets[[#This Row],[Lower 32 Bit(h)]]&amp;","</f>
        <v>0x0001090A000003E8,</v>
      </c>
    </row>
    <row r="11" spans="1:9" x14ac:dyDescent="0.25">
      <c r="A11" s="32">
        <v>3</v>
      </c>
      <c r="B11" s="32">
        <v>5</v>
      </c>
      <c r="C11" s="32">
        <v>9</v>
      </c>
      <c r="D11" s="32" t="s">
        <v>236</v>
      </c>
      <c r="E11" s="32">
        <v>0</v>
      </c>
      <c r="F11" s="32" t="s">
        <v>42</v>
      </c>
      <c r="G11" s="32" t="str">
        <f t="shared" si="0"/>
        <v>0305090A</v>
      </c>
      <c r="H11" s="32" t="str">
        <f t="shared" si="1"/>
        <v>00000000</v>
      </c>
      <c r="I11" s="32" t="str">
        <f>"0x"&amp;Table_Sqnc_Conditioning_Magnets[[#This Row],[Upper 32 Bit(h)]]&amp;Table_Sqnc_Conditioning_Magnets[[#This Row],[Lower 32 Bit(h)]]&amp;","</f>
        <v>0x0305090A00000000,</v>
      </c>
    </row>
    <row r="12" spans="1:9" x14ac:dyDescent="0.25">
      <c r="A12" s="32">
        <v>0</v>
      </c>
      <c r="B12" s="32">
        <v>1</v>
      </c>
      <c r="C12" s="32">
        <v>9</v>
      </c>
      <c r="D12" s="32" t="s">
        <v>236</v>
      </c>
      <c r="E12" s="32">
        <v>4000</v>
      </c>
      <c r="F12" s="32" t="s">
        <v>137</v>
      </c>
      <c r="G12" s="32" t="str">
        <f>DEC2HEX(_xlfn.BITOR(_xlfn.BITOR(_xlfn.BITOR(_xlfn.BITLSHIFT(A12,24),_xlfn.BITLSHIFT(B12,16) ), _xlfn.BITLSHIFT(C12,8)), HEX2DEC(D12)),8)</f>
        <v>0001090A</v>
      </c>
      <c r="H12" s="32" t="str">
        <f>DEC2HEX(E12,8)</f>
        <v>00000FA0</v>
      </c>
      <c r="I12" s="32" t="str">
        <f>"0x"&amp;Table_Sqnc_Conditioning_Magnets[[#This Row],[Upper 32 Bit(h)]]&amp;Table_Sqnc_Conditioning_Magnets[[#This Row],[Lower 32 Bit(h)]]&amp;","</f>
        <v>0x0001090A00000FA0,</v>
      </c>
    </row>
    <row r="13" spans="1:9" x14ac:dyDescent="0.25">
      <c r="A13" s="32">
        <v>0</v>
      </c>
      <c r="B13" s="32">
        <v>0</v>
      </c>
      <c r="C13" s="32">
        <v>0</v>
      </c>
      <c r="D13" s="32">
        <v>0</v>
      </c>
      <c r="E13" s="32">
        <v>0</v>
      </c>
      <c r="F13" s="32" t="s">
        <v>37</v>
      </c>
      <c r="G13" s="32" t="str">
        <f t="shared" si="0"/>
        <v>00000000</v>
      </c>
      <c r="H13" s="32" t="str">
        <f t="shared" si="1"/>
        <v>00000000</v>
      </c>
      <c r="I13" s="32" t="str">
        <f>"0x"&amp;Table_Sqnc_Conditioning_Magnets[[#This Row],[Upper 32 Bit(h)]]&amp;Table_Sqnc_Conditioning_Magnets[[#This Row],[Lower 32 Bit(h)]]&amp;","</f>
        <v>0x0000000000000000,</v>
      </c>
    </row>
    <row r="18" spans="1:9" x14ac:dyDescent="0.25">
      <c r="A18" s="68" t="s">
        <v>59</v>
      </c>
      <c r="B18" s="68"/>
      <c r="C18" s="68"/>
      <c r="D18" s="68"/>
      <c r="E18" s="68"/>
      <c r="F18" s="68"/>
      <c r="G18" s="68"/>
      <c r="H18" s="68"/>
      <c r="I18" s="68"/>
    </row>
    <row r="19" spans="1:9" ht="66" x14ac:dyDescent="0.25">
      <c r="A19" s="35" t="s">
        <v>23</v>
      </c>
      <c r="B19" s="35" t="s">
        <v>3</v>
      </c>
      <c r="C19" s="35" t="s">
        <v>14</v>
      </c>
      <c r="D19" s="35" t="s">
        <v>8</v>
      </c>
      <c r="E19" s="32" t="s">
        <v>24</v>
      </c>
      <c r="F19" s="32" t="s">
        <v>25</v>
      </c>
      <c r="G19" s="28" t="s">
        <v>26</v>
      </c>
      <c r="H19" s="28" t="s">
        <v>27</v>
      </c>
      <c r="I19" s="32" t="s">
        <v>17</v>
      </c>
    </row>
    <row r="20" spans="1:9" x14ac:dyDescent="0.25">
      <c r="A20" s="32">
        <v>5</v>
      </c>
      <c r="B20" s="32">
        <v>4</v>
      </c>
      <c r="C20" s="32">
        <v>9</v>
      </c>
      <c r="D20" s="32" t="s">
        <v>236</v>
      </c>
      <c r="E20" s="32">
        <v>1</v>
      </c>
      <c r="F20" s="32" t="s">
        <v>28</v>
      </c>
      <c r="G20" s="32" t="str">
        <f t="shared" ref="G20:G40" si="2">DEC2HEX(_xlfn.BITOR(_xlfn.BITOR(_xlfn.BITOR(_xlfn.BITLSHIFT(A20,24),_xlfn.BITLSHIFT(B20,16) ), _xlfn.BITLSHIFT(C20,8)), HEX2DEC(D20)),8)</f>
        <v>0504090A</v>
      </c>
      <c r="H20" s="32" t="str">
        <f t="shared" ref="H20:H40" si="3">DEC2HEX(E20,8)</f>
        <v>00000001</v>
      </c>
      <c r="I20" s="32" t="str">
        <f>"0x"&amp;Table_Sqnc_Conditioning_Keeper1[[#This Row],[Upper 32 Bit(h)]]&amp;Table_Sqnc_Conditioning_Keeper1[[#This Row],[Lower 32 Bit(h)]]&amp;","</f>
        <v>0x0504090A00000001,</v>
      </c>
    </row>
    <row r="21" spans="1:9" x14ac:dyDescent="0.25">
      <c r="A21" s="32">
        <v>3</v>
      </c>
      <c r="B21" s="32">
        <v>4</v>
      </c>
      <c r="C21" s="32">
        <v>9</v>
      </c>
      <c r="D21" s="32" t="s">
        <v>236</v>
      </c>
      <c r="E21" s="32">
        <v>0</v>
      </c>
      <c r="F21" s="32" t="s">
        <v>60</v>
      </c>
      <c r="G21" s="32" t="str">
        <f t="shared" si="2"/>
        <v>0304090A</v>
      </c>
      <c r="H21" s="32" t="str">
        <f t="shared" si="3"/>
        <v>00000000</v>
      </c>
      <c r="I21" s="32" t="str">
        <f>"0x"&amp;Table_Sqnc_Conditioning_Keeper1[[#This Row],[Upper 32 Bit(h)]]&amp;Table_Sqnc_Conditioning_Keeper1[[#This Row],[Lower 32 Bit(h)]]&amp;","</f>
        <v>0x0304090A00000000,</v>
      </c>
    </row>
    <row r="22" spans="1:9" x14ac:dyDescent="0.25">
      <c r="A22" s="32">
        <v>1</v>
      </c>
      <c r="B22" s="32">
        <v>1</v>
      </c>
      <c r="C22" s="32">
        <v>9</v>
      </c>
      <c r="D22" s="32" t="s">
        <v>236</v>
      </c>
      <c r="E22" s="32">
        <v>90000</v>
      </c>
      <c r="F22" s="32" t="s">
        <v>29</v>
      </c>
      <c r="G22" s="32" t="str">
        <f t="shared" si="2"/>
        <v>0101090A</v>
      </c>
      <c r="H22" s="32" t="str">
        <f t="shared" si="3"/>
        <v>00015F90</v>
      </c>
      <c r="I22" s="32" t="str">
        <f>"0x"&amp;Table_Sqnc_Conditioning_Keeper1[[#This Row],[Upper 32 Bit(h)]]&amp;Table_Sqnc_Conditioning_Keeper1[[#This Row],[Lower 32 Bit(h)]]&amp;","</f>
        <v>0x0101090A00015F90,</v>
      </c>
    </row>
    <row r="23" spans="1:9" x14ac:dyDescent="0.25">
      <c r="A23" s="32">
        <v>1</v>
      </c>
      <c r="B23" s="32">
        <v>2</v>
      </c>
      <c r="C23" s="32">
        <v>9</v>
      </c>
      <c r="D23" s="32" t="s">
        <v>236</v>
      </c>
      <c r="E23" s="32">
        <v>900</v>
      </c>
      <c r="F23" s="32" t="s">
        <v>30</v>
      </c>
      <c r="G23" s="32" t="str">
        <f t="shared" si="2"/>
        <v>0102090A</v>
      </c>
      <c r="H23" s="32" t="str">
        <f t="shared" si="3"/>
        <v>00000384</v>
      </c>
      <c r="I23" s="32" t="str">
        <f>"0x"&amp;Table_Sqnc_Conditioning_Keeper1[[#This Row],[Upper 32 Bit(h)]]&amp;Table_Sqnc_Conditioning_Keeper1[[#This Row],[Lower 32 Bit(h)]]&amp;","</f>
        <v>0x0102090A00000384,</v>
      </c>
    </row>
    <row r="24" spans="1:9" x14ac:dyDescent="0.25">
      <c r="A24" s="32">
        <v>5</v>
      </c>
      <c r="B24" s="32">
        <v>1</v>
      </c>
      <c r="C24" s="32">
        <v>9</v>
      </c>
      <c r="D24" s="32" t="s">
        <v>236</v>
      </c>
      <c r="E24" s="32">
        <v>10000</v>
      </c>
      <c r="F24" s="32" t="s">
        <v>31</v>
      </c>
      <c r="G24" s="32" t="str">
        <f t="shared" si="2"/>
        <v>0501090A</v>
      </c>
      <c r="H24" s="32" t="str">
        <f t="shared" si="3"/>
        <v>00002710</v>
      </c>
      <c r="I24" s="32" t="str">
        <f>"0x"&amp;Table_Sqnc_Conditioning_Keeper1[[#This Row],[Upper 32 Bit(h)]]&amp;Table_Sqnc_Conditioning_Keeper1[[#This Row],[Lower 32 Bit(h)]]&amp;","</f>
        <v>0x0501090A00002710,</v>
      </c>
    </row>
    <row r="25" spans="1:9" x14ac:dyDescent="0.25">
      <c r="A25" s="32">
        <v>5</v>
      </c>
      <c r="B25" s="32">
        <v>2</v>
      </c>
      <c r="C25" s="32">
        <v>9</v>
      </c>
      <c r="D25" s="32" t="s">
        <v>236</v>
      </c>
      <c r="E25" s="32">
        <v>99000</v>
      </c>
      <c r="F25" s="32" t="s">
        <v>32</v>
      </c>
      <c r="G25" s="32" t="str">
        <f t="shared" si="2"/>
        <v>0502090A</v>
      </c>
      <c r="H25" s="32" t="str">
        <f t="shared" si="3"/>
        <v>000182B8</v>
      </c>
      <c r="I25" s="32" t="str">
        <f>"0x"&amp;Table_Sqnc_Conditioning_Keeper1[[#This Row],[Upper 32 Bit(h)]]&amp;Table_Sqnc_Conditioning_Keeper1[[#This Row],[Lower 32 Bit(h)]]&amp;","</f>
        <v>0x0502090A000182B8,</v>
      </c>
    </row>
    <row r="26" spans="1:9" x14ac:dyDescent="0.25">
      <c r="A26" s="32">
        <v>0</v>
      </c>
      <c r="B26" s="32">
        <v>1</v>
      </c>
      <c r="C26" s="32">
        <v>9</v>
      </c>
      <c r="D26" s="32" t="s">
        <v>236</v>
      </c>
      <c r="E26" s="32">
        <v>6000</v>
      </c>
      <c r="F26" s="32" t="s">
        <v>33</v>
      </c>
      <c r="G26" s="32" t="str">
        <f t="shared" si="2"/>
        <v>0001090A</v>
      </c>
      <c r="H26" s="32" t="str">
        <f t="shared" si="3"/>
        <v>00001770</v>
      </c>
      <c r="I26" s="32" t="str">
        <f>"0x"&amp;Table_Sqnc_Conditioning_Keeper1[[#This Row],[Upper 32 Bit(h)]]&amp;Table_Sqnc_Conditioning_Keeper1[[#This Row],[Lower 32 Bit(h)]]&amp;","</f>
        <v>0x0001090A00001770,</v>
      </c>
    </row>
    <row r="27" spans="1:9" x14ac:dyDescent="0.25">
      <c r="A27" s="32">
        <v>1</v>
      </c>
      <c r="B27" s="32">
        <v>6</v>
      </c>
      <c r="C27" s="32">
        <v>9</v>
      </c>
      <c r="D27" s="32" t="s">
        <v>237</v>
      </c>
      <c r="E27" s="32">
        <v>30</v>
      </c>
      <c r="F27" s="32" t="s">
        <v>138</v>
      </c>
      <c r="G27" s="32" t="str">
        <f t="shared" si="2"/>
        <v>0106090B</v>
      </c>
      <c r="H27" s="32" t="str">
        <f t="shared" si="3"/>
        <v>0000001E</v>
      </c>
      <c r="I27" s="32" t="str">
        <f>"0x"&amp;Table_Sqnc_Conditioning_Keeper1[[#This Row],[Upper 32 Bit(h)]]&amp;Table_Sqnc_Conditioning_Keeper1[[#This Row],[Lower 32 Bit(h)]]&amp;","</f>
        <v>0x0106090B0000001E,</v>
      </c>
    </row>
    <row r="28" spans="1:9" x14ac:dyDescent="0.25">
      <c r="A28" s="32">
        <v>0</v>
      </c>
      <c r="B28" s="32">
        <v>1</v>
      </c>
      <c r="C28" s="32">
        <v>9</v>
      </c>
      <c r="D28" s="32" t="s">
        <v>236</v>
      </c>
      <c r="E28" s="32">
        <v>2000</v>
      </c>
      <c r="F28" s="32" t="s">
        <v>33</v>
      </c>
      <c r="G28" s="32" t="str">
        <f t="shared" si="2"/>
        <v>0001090A</v>
      </c>
      <c r="H28" s="32" t="str">
        <f t="shared" si="3"/>
        <v>000007D0</v>
      </c>
      <c r="I28" s="32" t="str">
        <f>"0x"&amp;Table_Sqnc_Conditioning_Keeper1[[#This Row],[Upper 32 Bit(h)]]&amp;Table_Sqnc_Conditioning_Keeper1[[#This Row],[Lower 32 Bit(h)]]&amp;","</f>
        <v>0x0001090A000007D0,</v>
      </c>
    </row>
    <row r="29" spans="1:9" x14ac:dyDescent="0.25">
      <c r="A29" s="32">
        <v>5</v>
      </c>
      <c r="B29" s="32">
        <v>2</v>
      </c>
      <c r="C29" s="32">
        <v>9</v>
      </c>
      <c r="D29" s="32" t="s">
        <v>236</v>
      </c>
      <c r="E29" s="32">
        <v>0</v>
      </c>
      <c r="F29" s="32" t="s">
        <v>32</v>
      </c>
      <c r="G29" s="32" t="str">
        <f t="shared" si="2"/>
        <v>0502090A</v>
      </c>
      <c r="H29" s="32" t="str">
        <f t="shared" si="3"/>
        <v>00000000</v>
      </c>
      <c r="I29" s="32" t="str">
        <f>"0x"&amp;Table_Sqnc_Conditioning_Keeper1[[#This Row],[Upper 32 Bit(h)]]&amp;Table_Sqnc_Conditioning_Keeper1[[#This Row],[Lower 32 Bit(h)]]&amp;","</f>
        <v>0x0502090A00000000,</v>
      </c>
    </row>
    <row r="30" spans="1:9" x14ac:dyDescent="0.25">
      <c r="A30" s="32">
        <v>0</v>
      </c>
      <c r="B30" s="32">
        <v>1</v>
      </c>
      <c r="C30" s="32">
        <v>9</v>
      </c>
      <c r="D30" s="32" t="s">
        <v>236</v>
      </c>
      <c r="E30" s="32">
        <v>10000</v>
      </c>
      <c r="F30" s="32" t="s">
        <v>34</v>
      </c>
      <c r="G30" s="32" t="str">
        <f t="shared" si="2"/>
        <v>0001090A</v>
      </c>
      <c r="H30" s="32" t="str">
        <f t="shared" si="3"/>
        <v>00002710</v>
      </c>
      <c r="I30" s="32" t="str">
        <f>"0x"&amp;Table_Sqnc_Conditioning_Keeper1[[#This Row],[Upper 32 Bit(h)]]&amp;Table_Sqnc_Conditioning_Keeper1[[#This Row],[Lower 32 Bit(h)]]&amp;","</f>
        <v>0x0001090A00002710,</v>
      </c>
    </row>
    <row r="31" spans="1:9" x14ac:dyDescent="0.25">
      <c r="A31" s="32">
        <v>1</v>
      </c>
      <c r="B31" s="32">
        <v>5</v>
      </c>
      <c r="C31" s="32">
        <v>9</v>
      </c>
      <c r="D31" s="32" t="s">
        <v>236</v>
      </c>
      <c r="E31" s="32">
        <v>0</v>
      </c>
      <c r="F31" s="32" t="s">
        <v>35</v>
      </c>
      <c r="G31" s="32" t="str">
        <f t="shared" si="2"/>
        <v>0105090A</v>
      </c>
      <c r="H31" s="32" t="str">
        <f t="shared" si="3"/>
        <v>00000000</v>
      </c>
      <c r="I31" s="32" t="str">
        <f>"0x"&amp;Table_Sqnc_Conditioning_Keeper1[[#This Row],[Upper 32 Bit(h)]]&amp;Table_Sqnc_Conditioning_Keeper1[[#This Row],[Lower 32 Bit(h)]]&amp;","</f>
        <v>0x0105090A00000000,</v>
      </c>
    </row>
    <row r="32" spans="1:9" x14ac:dyDescent="0.25">
      <c r="A32" s="32">
        <v>1</v>
      </c>
      <c r="B32" s="32">
        <v>2</v>
      </c>
      <c r="C32" s="32">
        <v>9</v>
      </c>
      <c r="D32" s="32" t="s">
        <v>236</v>
      </c>
      <c r="E32" s="32">
        <v>700</v>
      </c>
      <c r="F32" s="32" t="s">
        <v>36</v>
      </c>
      <c r="G32" s="32" t="str">
        <f t="shared" si="2"/>
        <v>0102090A</v>
      </c>
      <c r="H32" s="32" t="str">
        <f t="shared" si="3"/>
        <v>000002BC</v>
      </c>
      <c r="I32" s="32" t="str">
        <f>"0x"&amp;Table_Sqnc_Conditioning_Keeper1[[#This Row],[Upper 32 Bit(h)]]&amp;Table_Sqnc_Conditioning_Keeper1[[#This Row],[Lower 32 Bit(h)]]&amp;","</f>
        <v>0x0102090A000002BC,</v>
      </c>
    </row>
    <row r="33" spans="1:9" x14ac:dyDescent="0.25">
      <c r="A33" s="32">
        <v>3</v>
      </c>
      <c r="B33" s="32">
        <v>1</v>
      </c>
      <c r="C33" s="32">
        <v>9</v>
      </c>
      <c r="D33" s="32" t="s">
        <v>236</v>
      </c>
      <c r="E33" s="32">
        <v>2000</v>
      </c>
      <c r="F33" s="32" t="s">
        <v>38</v>
      </c>
      <c r="G33" s="32" t="str">
        <f t="shared" si="2"/>
        <v>0301090A</v>
      </c>
      <c r="H33" s="32" t="str">
        <f t="shared" si="3"/>
        <v>000007D0</v>
      </c>
      <c r="I33" s="32" t="str">
        <f>"0x"&amp;Table_Sqnc_Conditioning_Keeper1[[#This Row],[Upper 32 Bit(h)]]&amp;Table_Sqnc_Conditioning_Keeper1[[#This Row],[Lower 32 Bit(h)]]&amp;","</f>
        <v>0x0301090A000007D0,</v>
      </c>
    </row>
    <row r="34" spans="1:9" x14ac:dyDescent="0.25">
      <c r="A34" s="32">
        <v>3</v>
      </c>
      <c r="B34" s="32">
        <v>2</v>
      </c>
      <c r="C34" s="32">
        <v>9</v>
      </c>
      <c r="D34" s="32" t="s">
        <v>236</v>
      </c>
      <c r="E34" s="32">
        <v>440</v>
      </c>
      <c r="F34" s="32" t="s">
        <v>39</v>
      </c>
      <c r="G34" s="32" t="str">
        <f t="shared" si="2"/>
        <v>0302090A</v>
      </c>
      <c r="H34" s="32" t="str">
        <f t="shared" si="3"/>
        <v>000001B8</v>
      </c>
      <c r="I34" s="32" t="str">
        <f>"0x"&amp;Table_Sqnc_Conditioning_Keeper1[[#This Row],[Upper 32 Bit(h)]]&amp;Table_Sqnc_Conditioning_Keeper1[[#This Row],[Lower 32 Bit(h)]]&amp;","</f>
        <v>0x0302090A000001B8,</v>
      </c>
    </row>
    <row r="35" spans="1:9" x14ac:dyDescent="0.25">
      <c r="A35" s="32">
        <v>3</v>
      </c>
      <c r="B35" s="32">
        <v>3</v>
      </c>
      <c r="C35" s="32">
        <v>9</v>
      </c>
      <c r="D35" s="32" t="s">
        <v>236</v>
      </c>
      <c r="E35" s="32">
        <v>0</v>
      </c>
      <c r="F35" s="32" t="s">
        <v>40</v>
      </c>
      <c r="G35" s="32" t="str">
        <f t="shared" si="2"/>
        <v>0303090A</v>
      </c>
      <c r="H35" s="32" t="str">
        <f t="shared" si="3"/>
        <v>00000000</v>
      </c>
      <c r="I35" s="32" t="str">
        <f>"0x"&amp;Table_Sqnc_Conditioning_Keeper1[[#This Row],[Upper 32 Bit(h)]]&amp;Table_Sqnc_Conditioning_Keeper1[[#This Row],[Lower 32 Bit(h)]]&amp;","</f>
        <v>0x0303090A00000000,</v>
      </c>
    </row>
    <row r="36" spans="1:9" x14ac:dyDescent="0.25">
      <c r="A36" s="32">
        <v>0</v>
      </c>
      <c r="B36" s="32">
        <v>1</v>
      </c>
      <c r="C36" s="32">
        <v>9</v>
      </c>
      <c r="D36" s="32" t="s">
        <v>236</v>
      </c>
      <c r="E36" s="32">
        <v>1000</v>
      </c>
      <c r="F36" s="32" t="s">
        <v>58</v>
      </c>
      <c r="G36" s="32" t="str">
        <f t="shared" si="2"/>
        <v>0001090A</v>
      </c>
      <c r="H36" s="32" t="str">
        <f t="shared" si="3"/>
        <v>000003E8</v>
      </c>
      <c r="I36" s="32" t="str">
        <f>"0x"&amp;Table_Sqnc_Conditioning_Keeper1[[#This Row],[Upper 32 Bit(h)]]&amp;Table_Sqnc_Conditioning_Keeper1[[#This Row],[Lower 32 Bit(h)]]&amp;","</f>
        <v>0x0001090A000003E8,</v>
      </c>
    </row>
    <row r="37" spans="1:9" x14ac:dyDescent="0.25">
      <c r="A37" s="32">
        <v>3</v>
      </c>
      <c r="B37" s="32">
        <v>5</v>
      </c>
      <c r="C37" s="32">
        <v>9</v>
      </c>
      <c r="D37" s="32" t="s">
        <v>236</v>
      </c>
      <c r="E37" s="32">
        <v>0</v>
      </c>
      <c r="F37" s="32" t="s">
        <v>42</v>
      </c>
      <c r="G37" s="32" t="str">
        <f t="shared" si="2"/>
        <v>0305090A</v>
      </c>
      <c r="H37" s="32" t="str">
        <f t="shared" si="3"/>
        <v>00000000</v>
      </c>
      <c r="I37" s="32" t="str">
        <f>"0x"&amp;Table_Sqnc_Conditioning_Keeper1[[#This Row],[Upper 32 Bit(h)]]&amp;Table_Sqnc_Conditioning_Keeper1[[#This Row],[Lower 32 Bit(h)]]&amp;","</f>
        <v>0x0305090A00000000,</v>
      </c>
    </row>
    <row r="38" spans="1:9" x14ac:dyDescent="0.25">
      <c r="A38" s="32">
        <v>0</v>
      </c>
      <c r="B38" s="32">
        <v>1</v>
      </c>
      <c r="C38" s="32">
        <v>9</v>
      </c>
      <c r="D38" s="32" t="s">
        <v>236</v>
      </c>
      <c r="E38" s="32">
        <v>1500</v>
      </c>
      <c r="F38" s="32" t="s">
        <v>137</v>
      </c>
      <c r="G38" s="32" t="str">
        <f>DEC2HEX(_xlfn.BITOR(_xlfn.BITOR(_xlfn.BITOR(_xlfn.BITLSHIFT(A38,24),_xlfn.BITLSHIFT(B38,16) ), _xlfn.BITLSHIFT(C38,8)), HEX2DEC(D38)),8)</f>
        <v>0001090A</v>
      </c>
      <c r="H38" s="32" t="str">
        <f>DEC2HEX(E38,8)</f>
        <v>000005DC</v>
      </c>
      <c r="I38" s="32" t="str">
        <f>"0x"&amp;Table_Sqnc_Conditioning_Keeper1[[#This Row],[Upper 32 Bit(h)]]&amp;Table_Sqnc_Conditioning_Keeper1[[#This Row],[Lower 32 Bit(h)]]&amp;","</f>
        <v>0x0001090A000005DC,</v>
      </c>
    </row>
    <row r="39" spans="1:9" x14ac:dyDescent="0.25">
      <c r="A39" s="32">
        <v>3</v>
      </c>
      <c r="B39" s="32">
        <v>8</v>
      </c>
      <c r="C39" s="32">
        <v>9</v>
      </c>
      <c r="D39" s="32" t="s">
        <v>236</v>
      </c>
      <c r="E39" s="32">
        <v>0</v>
      </c>
      <c r="F39" s="32" t="s">
        <v>134</v>
      </c>
      <c r="G39" s="32" t="str">
        <f>DEC2HEX(_xlfn.BITOR(_xlfn.BITOR(_xlfn.BITOR(_xlfn.BITLSHIFT(A39,24),_xlfn.BITLSHIFT(B39,16) ), _xlfn.BITLSHIFT(C39,8)), HEX2DEC(D39)),8)</f>
        <v>0308090A</v>
      </c>
      <c r="H39" s="32" t="str">
        <f>DEC2HEX(E39,8)</f>
        <v>00000000</v>
      </c>
      <c r="I39" s="32" t="str">
        <f>"0x"&amp;Table_Sqnc_Conditioning_Keeper1[[#This Row],[Upper 32 Bit(h)]]&amp;Table_Sqnc_Conditioning_Keeper1[[#This Row],[Lower 32 Bit(h)]]&amp;","</f>
        <v>0x0308090A00000000,</v>
      </c>
    </row>
    <row r="40" spans="1:9" x14ac:dyDescent="0.25">
      <c r="A40" s="32">
        <v>0</v>
      </c>
      <c r="B40" s="32">
        <v>0</v>
      </c>
      <c r="C40" s="32">
        <v>0</v>
      </c>
      <c r="D40" s="32">
        <v>0</v>
      </c>
      <c r="E40" s="32">
        <v>0</v>
      </c>
      <c r="F40" s="32" t="s">
        <v>37</v>
      </c>
      <c r="G40" s="32" t="str">
        <f t="shared" si="2"/>
        <v>00000000</v>
      </c>
      <c r="H40" s="32" t="str">
        <f t="shared" si="3"/>
        <v>00000000</v>
      </c>
      <c r="I40" s="32" t="str">
        <f>"0x"&amp;Table_Sqnc_Conditioning_Keeper1[[#This Row],[Upper 32 Bit(h)]]&amp;Table_Sqnc_Conditioning_Keeper1[[#This Row],[Lower 32 Bit(h)]]&amp;","</f>
        <v>0x0000000000000000,</v>
      </c>
    </row>
    <row r="45" spans="1:9" x14ac:dyDescent="0.25">
      <c r="A45" s="68" t="s">
        <v>61</v>
      </c>
      <c r="B45" s="68"/>
      <c r="C45" s="68"/>
      <c r="D45" s="68"/>
      <c r="E45" s="68"/>
      <c r="F45" s="68"/>
      <c r="G45" s="68"/>
      <c r="H45" s="68"/>
      <c r="I45" s="68"/>
    </row>
    <row r="46" spans="1:9" ht="66" x14ac:dyDescent="0.25">
      <c r="A46" s="35" t="s">
        <v>23</v>
      </c>
      <c r="B46" s="35" t="s">
        <v>3</v>
      </c>
      <c r="C46" s="35" t="s">
        <v>14</v>
      </c>
      <c r="D46" s="35" t="s">
        <v>8</v>
      </c>
      <c r="E46" s="32" t="s">
        <v>24</v>
      </c>
      <c r="F46" s="32" t="s">
        <v>25</v>
      </c>
      <c r="G46" s="28" t="s">
        <v>26</v>
      </c>
      <c r="H46" s="28" t="s">
        <v>27</v>
      </c>
      <c r="I46" s="32" t="s">
        <v>17</v>
      </c>
    </row>
    <row r="47" spans="1:9" x14ac:dyDescent="0.25">
      <c r="A47" s="32">
        <v>3</v>
      </c>
      <c r="B47" s="32">
        <v>1</v>
      </c>
      <c r="C47" s="32">
        <v>9</v>
      </c>
      <c r="D47" s="32" t="s">
        <v>236</v>
      </c>
      <c r="E47" s="32">
        <v>2000</v>
      </c>
      <c r="F47" s="32" t="s">
        <v>38</v>
      </c>
      <c r="G47" s="32" t="str">
        <f t="shared" ref="G47:G55" si="4">DEC2HEX(_xlfn.BITOR(_xlfn.BITOR(_xlfn.BITOR(_xlfn.BITLSHIFT(A47,24),_xlfn.BITLSHIFT(B47,16) ), _xlfn.BITLSHIFT(C47,8)), HEX2DEC(D47)),8)</f>
        <v>0301090A</v>
      </c>
      <c r="H47" s="32" t="str">
        <f t="shared" ref="H47:H55" si="5">DEC2HEX(E47,8)</f>
        <v>000007D0</v>
      </c>
      <c r="I47" s="32" t="str">
        <f>"0x"&amp;Table_Sqnc_Conditioning_Keeper2[[#This Row],[Upper 32 Bit(h)]]&amp;Table_Sqnc_Conditioning_Keeper2[[#This Row],[Lower 32 Bit(h)]]&amp;","</f>
        <v>0x0301090A000007D0,</v>
      </c>
    </row>
    <row r="48" spans="1:9" x14ac:dyDescent="0.25">
      <c r="A48" s="32">
        <v>3</v>
      </c>
      <c r="B48" s="32">
        <v>2</v>
      </c>
      <c r="C48" s="32">
        <v>9</v>
      </c>
      <c r="D48" s="32" t="s">
        <v>236</v>
      </c>
      <c r="E48" s="32">
        <v>440</v>
      </c>
      <c r="F48" s="32" t="s">
        <v>39</v>
      </c>
      <c r="G48" s="32" t="str">
        <f t="shared" si="4"/>
        <v>0302090A</v>
      </c>
      <c r="H48" s="32" t="str">
        <f t="shared" si="5"/>
        <v>000001B8</v>
      </c>
      <c r="I48" s="32" t="str">
        <f>"0x"&amp;Table_Sqnc_Conditioning_Keeper2[[#This Row],[Upper 32 Bit(h)]]&amp;Table_Sqnc_Conditioning_Keeper2[[#This Row],[Lower 32 Bit(h)]]&amp;","</f>
        <v>0x0302090A000001B8,</v>
      </c>
    </row>
    <row r="49" spans="1:9" x14ac:dyDescent="0.25">
      <c r="A49" s="32">
        <v>3</v>
      </c>
      <c r="B49" s="32">
        <v>3</v>
      </c>
      <c r="C49" s="32">
        <v>9</v>
      </c>
      <c r="D49" s="32" t="s">
        <v>236</v>
      </c>
      <c r="E49" s="32">
        <v>0</v>
      </c>
      <c r="F49" s="32" t="s">
        <v>40</v>
      </c>
      <c r="G49" s="32" t="str">
        <f t="shared" si="4"/>
        <v>0303090A</v>
      </c>
      <c r="H49" s="32" t="str">
        <f t="shared" si="5"/>
        <v>00000000</v>
      </c>
      <c r="I49" s="32" t="str">
        <f>"0x"&amp;Table_Sqnc_Conditioning_Keeper2[[#This Row],[Upper 32 Bit(h)]]&amp;Table_Sqnc_Conditioning_Keeper2[[#This Row],[Lower 32 Bit(h)]]&amp;","</f>
        <v>0x0303090A00000000,</v>
      </c>
    </row>
    <row r="50" spans="1:9" x14ac:dyDescent="0.25">
      <c r="A50" s="32">
        <v>0</v>
      </c>
      <c r="B50" s="32">
        <v>1</v>
      </c>
      <c r="C50" s="32">
        <v>9</v>
      </c>
      <c r="D50" s="32" t="s">
        <v>236</v>
      </c>
      <c r="E50" s="32">
        <v>1000</v>
      </c>
      <c r="F50" s="32" t="s">
        <v>58</v>
      </c>
      <c r="G50" s="32" t="str">
        <f t="shared" si="4"/>
        <v>0001090A</v>
      </c>
      <c r="H50" s="32" t="str">
        <f t="shared" si="5"/>
        <v>000003E8</v>
      </c>
      <c r="I50" s="32" t="str">
        <f>"0x"&amp;Table_Sqnc_Conditioning_Keeper2[[#This Row],[Upper 32 Bit(h)]]&amp;Table_Sqnc_Conditioning_Keeper2[[#This Row],[Lower 32 Bit(h)]]&amp;","</f>
        <v>0x0001090A000003E8,</v>
      </c>
    </row>
    <row r="51" spans="1:9" x14ac:dyDescent="0.25">
      <c r="A51" s="32">
        <v>3</v>
      </c>
      <c r="B51" s="32">
        <v>5</v>
      </c>
      <c r="C51" s="32">
        <v>9</v>
      </c>
      <c r="D51" s="32" t="s">
        <v>236</v>
      </c>
      <c r="E51" s="32">
        <v>0</v>
      </c>
      <c r="F51" s="32" t="s">
        <v>42</v>
      </c>
      <c r="G51" s="32" t="str">
        <f t="shared" si="4"/>
        <v>0305090A</v>
      </c>
      <c r="H51" s="32" t="str">
        <f t="shared" si="5"/>
        <v>00000000</v>
      </c>
      <c r="I51" s="32" t="str">
        <f>"0x"&amp;Table_Sqnc_Conditioning_Keeper2[[#This Row],[Upper 32 Bit(h)]]&amp;Table_Sqnc_Conditioning_Keeper2[[#This Row],[Lower 32 Bit(h)]]&amp;","</f>
        <v>0x0305090A00000000,</v>
      </c>
    </row>
    <row r="52" spans="1:9" x14ac:dyDescent="0.25">
      <c r="A52" s="32">
        <v>0</v>
      </c>
      <c r="B52" s="32">
        <v>1</v>
      </c>
      <c r="C52" s="32">
        <v>9</v>
      </c>
      <c r="D52" s="32" t="s">
        <v>236</v>
      </c>
      <c r="E52" s="32">
        <v>1500</v>
      </c>
      <c r="F52" s="32" t="s">
        <v>137</v>
      </c>
      <c r="G52" s="32" t="str">
        <f>DEC2HEX(_xlfn.BITOR(_xlfn.BITOR(_xlfn.BITOR(_xlfn.BITLSHIFT(A52,24),_xlfn.BITLSHIFT(B52,16) ), _xlfn.BITLSHIFT(C52,8)), HEX2DEC(D52)),8)</f>
        <v>0001090A</v>
      </c>
      <c r="H52" s="32" t="str">
        <f>DEC2HEX(E52,8)</f>
        <v>000005DC</v>
      </c>
      <c r="I52" s="32" t="str">
        <f>"0x"&amp;Table_Sqnc_Conditioning_Keeper2[[#This Row],[Upper 32 Bit(h)]]&amp;Table_Sqnc_Conditioning_Keeper2[[#This Row],[Lower 32 Bit(h)]]&amp;","</f>
        <v>0x0001090A000005DC,</v>
      </c>
    </row>
    <row r="53" spans="1:9" x14ac:dyDescent="0.25">
      <c r="A53" s="32">
        <v>3</v>
      </c>
      <c r="B53" s="32">
        <v>8</v>
      </c>
      <c r="C53" s="32">
        <v>9</v>
      </c>
      <c r="D53" s="32" t="s">
        <v>236</v>
      </c>
      <c r="E53" s="32">
        <v>0</v>
      </c>
      <c r="F53" s="32" t="s">
        <v>134</v>
      </c>
      <c r="G53" s="32" t="str">
        <f>DEC2HEX(_xlfn.BITOR(_xlfn.BITOR(_xlfn.BITOR(_xlfn.BITLSHIFT(A53,24),_xlfn.BITLSHIFT(B53,16) ), _xlfn.BITLSHIFT(C53,8)), HEX2DEC(D53)),8)</f>
        <v>0308090A</v>
      </c>
      <c r="H53" s="32" t="str">
        <f>DEC2HEX(E53,8)</f>
        <v>00000000</v>
      </c>
      <c r="I53" s="32" t="str">
        <f>"0x"&amp;Table_Sqnc_Conditioning_Keeper2[[#This Row],[Upper 32 Bit(h)]]&amp;Table_Sqnc_Conditioning_Keeper2[[#This Row],[Lower 32 Bit(h)]]&amp;","</f>
        <v>0x0308090A00000000,</v>
      </c>
    </row>
    <row r="54" spans="1:9" x14ac:dyDescent="0.25">
      <c r="A54" s="32">
        <v>1</v>
      </c>
      <c r="B54" s="32">
        <v>2</v>
      </c>
      <c r="C54" s="32">
        <v>9</v>
      </c>
      <c r="D54" s="32" t="s">
        <v>236</v>
      </c>
      <c r="E54" s="32">
        <v>900</v>
      </c>
      <c r="F54" s="32" t="s">
        <v>62</v>
      </c>
      <c r="G54" s="32" t="str">
        <f t="shared" si="4"/>
        <v>0102090A</v>
      </c>
      <c r="H54" s="32" t="str">
        <f t="shared" si="5"/>
        <v>00000384</v>
      </c>
      <c r="I54" s="32" t="str">
        <f>"0x"&amp;Table_Sqnc_Conditioning_Keeper2[[#This Row],[Upper 32 Bit(h)]]&amp;Table_Sqnc_Conditioning_Keeper2[[#This Row],[Lower 32 Bit(h)]]&amp;","</f>
        <v>0x0102090A00000384,</v>
      </c>
    </row>
    <row r="55" spans="1:9" x14ac:dyDescent="0.25">
      <c r="A55" s="32">
        <v>0</v>
      </c>
      <c r="B55" s="32">
        <v>0</v>
      </c>
      <c r="C55" s="32">
        <v>0</v>
      </c>
      <c r="D55" s="32">
        <v>0</v>
      </c>
      <c r="E55" s="32">
        <v>0</v>
      </c>
      <c r="F55" s="32" t="s">
        <v>37</v>
      </c>
      <c r="G55" s="32" t="str">
        <f t="shared" si="4"/>
        <v>00000000</v>
      </c>
      <c r="H55" s="32" t="str">
        <f t="shared" si="5"/>
        <v>00000000</v>
      </c>
      <c r="I55" s="32" t="str">
        <f>"0x"&amp;Table_Sqnc_Conditioning_Keeper2[[#This Row],[Upper 32 Bit(h)]]&amp;Table_Sqnc_Conditioning_Keeper2[[#This Row],[Lower 32 Bit(h)]]&amp;","</f>
        <v>0x0000000000000000,</v>
      </c>
    </row>
    <row r="60" spans="1:9" x14ac:dyDescent="0.25">
      <c r="A60" s="68" t="s">
        <v>63</v>
      </c>
      <c r="B60" s="68"/>
      <c r="C60" s="68"/>
      <c r="D60" s="68"/>
      <c r="E60" s="68"/>
      <c r="F60" s="68"/>
      <c r="G60" s="68"/>
      <c r="H60" s="68"/>
      <c r="I60" s="68"/>
    </row>
    <row r="61" spans="1:9" ht="66" x14ac:dyDescent="0.25">
      <c r="A61" s="35" t="s">
        <v>23</v>
      </c>
      <c r="B61" s="35" t="s">
        <v>3</v>
      </c>
      <c r="C61" s="35" t="s">
        <v>14</v>
      </c>
      <c r="D61" s="35" t="s">
        <v>8</v>
      </c>
      <c r="E61" s="32" t="s">
        <v>24</v>
      </c>
      <c r="F61" s="32" t="s">
        <v>25</v>
      </c>
      <c r="G61" s="28" t="s">
        <v>26</v>
      </c>
      <c r="H61" s="28" t="s">
        <v>27</v>
      </c>
      <c r="I61" s="32" t="s">
        <v>17</v>
      </c>
    </row>
    <row r="62" spans="1:9" x14ac:dyDescent="0.25">
      <c r="A62" s="32">
        <v>3</v>
      </c>
      <c r="B62" s="32">
        <v>1</v>
      </c>
      <c r="C62" s="32">
        <v>9</v>
      </c>
      <c r="D62" s="32" t="s">
        <v>236</v>
      </c>
      <c r="E62" s="32">
        <v>2000</v>
      </c>
      <c r="F62" s="32" t="s">
        <v>38</v>
      </c>
      <c r="G62" s="32" t="str">
        <f t="shared" ref="G62:G70" si="6">DEC2HEX(_xlfn.BITOR(_xlfn.BITOR(_xlfn.BITOR(_xlfn.BITLSHIFT(A62,24),_xlfn.BITLSHIFT(B62,16) ), _xlfn.BITLSHIFT(C62,8)), HEX2DEC(D62)),8)</f>
        <v>0301090A</v>
      </c>
      <c r="H62" s="32" t="str">
        <f t="shared" ref="H62:H70" si="7">DEC2HEX(E62,8)</f>
        <v>000007D0</v>
      </c>
      <c r="I62" s="32" t="str">
        <f>"0x"&amp;Table_Sqnc_Conditioning_Keeper3[[#This Row],[Upper 32 Bit(h)]]&amp;Table_Sqnc_Conditioning_Keeper3[[#This Row],[Lower 32 Bit(h)]]&amp;","</f>
        <v>0x0301090A000007D0,</v>
      </c>
    </row>
    <row r="63" spans="1:9" x14ac:dyDescent="0.25">
      <c r="A63" s="32">
        <v>3</v>
      </c>
      <c r="B63" s="32">
        <v>2</v>
      </c>
      <c r="C63" s="32">
        <v>9</v>
      </c>
      <c r="D63" s="32" t="s">
        <v>236</v>
      </c>
      <c r="E63" s="32">
        <v>440</v>
      </c>
      <c r="F63" s="32" t="s">
        <v>39</v>
      </c>
      <c r="G63" s="32" t="str">
        <f t="shared" si="6"/>
        <v>0302090A</v>
      </c>
      <c r="H63" s="32" t="str">
        <f t="shared" si="7"/>
        <v>000001B8</v>
      </c>
      <c r="I63" s="32" t="str">
        <f>"0x"&amp;Table_Sqnc_Conditioning_Keeper3[[#This Row],[Upper 32 Bit(h)]]&amp;Table_Sqnc_Conditioning_Keeper3[[#This Row],[Lower 32 Bit(h)]]&amp;","</f>
        <v>0x0302090A000001B8,</v>
      </c>
    </row>
    <row r="64" spans="1:9" x14ac:dyDescent="0.25">
      <c r="A64" s="32">
        <v>3</v>
      </c>
      <c r="B64" s="32">
        <v>3</v>
      </c>
      <c r="C64" s="32">
        <v>9</v>
      </c>
      <c r="D64" s="32" t="s">
        <v>236</v>
      </c>
      <c r="E64" s="32">
        <v>0</v>
      </c>
      <c r="F64" s="32" t="s">
        <v>40</v>
      </c>
      <c r="G64" s="32" t="str">
        <f t="shared" si="6"/>
        <v>0303090A</v>
      </c>
      <c r="H64" s="32" t="str">
        <f t="shared" si="7"/>
        <v>00000000</v>
      </c>
      <c r="I64" s="32" t="str">
        <f>"0x"&amp;Table_Sqnc_Conditioning_Keeper3[[#This Row],[Upper 32 Bit(h)]]&amp;Table_Sqnc_Conditioning_Keeper3[[#This Row],[Lower 32 Bit(h)]]&amp;","</f>
        <v>0x0303090A00000000,</v>
      </c>
    </row>
    <row r="65" spans="1:9" x14ac:dyDescent="0.25">
      <c r="A65" s="32">
        <v>0</v>
      </c>
      <c r="B65" s="32">
        <v>1</v>
      </c>
      <c r="C65" s="32">
        <v>9</v>
      </c>
      <c r="D65" s="32" t="s">
        <v>236</v>
      </c>
      <c r="E65" s="32">
        <v>1000</v>
      </c>
      <c r="F65" s="32" t="s">
        <v>58</v>
      </c>
      <c r="G65" s="32" t="str">
        <f t="shared" si="6"/>
        <v>0001090A</v>
      </c>
      <c r="H65" s="32" t="str">
        <f t="shared" si="7"/>
        <v>000003E8</v>
      </c>
      <c r="I65" s="32" t="str">
        <f>"0x"&amp;Table_Sqnc_Conditioning_Keeper3[[#This Row],[Upper 32 Bit(h)]]&amp;Table_Sqnc_Conditioning_Keeper3[[#This Row],[Lower 32 Bit(h)]]&amp;","</f>
        <v>0x0001090A000003E8,</v>
      </c>
    </row>
    <row r="66" spans="1:9" x14ac:dyDescent="0.25">
      <c r="A66" s="32">
        <v>3</v>
      </c>
      <c r="B66" s="32">
        <v>5</v>
      </c>
      <c r="C66" s="32">
        <v>9</v>
      </c>
      <c r="D66" s="32" t="s">
        <v>236</v>
      </c>
      <c r="E66" s="32">
        <v>0</v>
      </c>
      <c r="F66" s="32" t="s">
        <v>42</v>
      </c>
      <c r="G66" s="32" t="str">
        <f t="shared" si="6"/>
        <v>0305090A</v>
      </c>
      <c r="H66" s="32" t="str">
        <f t="shared" si="7"/>
        <v>00000000</v>
      </c>
      <c r="I66" s="32" t="str">
        <f>"0x"&amp;Table_Sqnc_Conditioning_Keeper3[[#This Row],[Upper 32 Bit(h)]]&amp;Table_Sqnc_Conditioning_Keeper3[[#This Row],[Lower 32 Bit(h)]]&amp;","</f>
        <v>0x0305090A00000000,</v>
      </c>
    </row>
    <row r="67" spans="1:9" x14ac:dyDescent="0.25">
      <c r="A67" s="32">
        <v>0</v>
      </c>
      <c r="B67" s="32">
        <v>1</v>
      </c>
      <c r="C67" s="32">
        <v>9</v>
      </c>
      <c r="D67" s="32" t="s">
        <v>236</v>
      </c>
      <c r="E67" s="32">
        <v>1500</v>
      </c>
      <c r="F67" s="32" t="s">
        <v>137</v>
      </c>
      <c r="G67" s="32" t="str">
        <f>DEC2HEX(_xlfn.BITOR(_xlfn.BITOR(_xlfn.BITOR(_xlfn.BITLSHIFT(A67,24),_xlfn.BITLSHIFT(B67,16) ), _xlfn.BITLSHIFT(C67,8)), HEX2DEC(D67)),8)</f>
        <v>0001090A</v>
      </c>
      <c r="H67" s="32" t="str">
        <f>DEC2HEX(E67,8)</f>
        <v>000005DC</v>
      </c>
      <c r="I67" s="32" t="str">
        <f>"0x"&amp;Table_Sqnc_Conditioning_Keeper3[[#This Row],[Upper 32 Bit(h)]]&amp;Table_Sqnc_Conditioning_Keeper3[[#This Row],[Lower 32 Bit(h)]]&amp;","</f>
        <v>0x0001090A000005DC,</v>
      </c>
    </row>
    <row r="68" spans="1:9" x14ac:dyDescent="0.25">
      <c r="A68" s="32">
        <v>3</v>
      </c>
      <c r="B68" s="32">
        <v>8</v>
      </c>
      <c r="C68" s="32">
        <v>9</v>
      </c>
      <c r="D68" s="32" t="s">
        <v>236</v>
      </c>
      <c r="E68" s="32">
        <v>0</v>
      </c>
      <c r="F68" s="32" t="s">
        <v>134</v>
      </c>
      <c r="G68" s="32" t="str">
        <f>DEC2HEX(_xlfn.BITOR(_xlfn.BITOR(_xlfn.BITOR(_xlfn.BITLSHIFT(A68,24),_xlfn.BITLSHIFT(B68,16) ), _xlfn.BITLSHIFT(C68,8)), HEX2DEC(D68)),8)</f>
        <v>0308090A</v>
      </c>
      <c r="H68" s="32" t="str">
        <f>DEC2HEX(E68,8)</f>
        <v>00000000</v>
      </c>
      <c r="I68" s="32" t="str">
        <f>"0x"&amp;Table_Sqnc_Conditioning_Keeper3[[#This Row],[Upper 32 Bit(h)]]&amp;Table_Sqnc_Conditioning_Keeper3[[#This Row],[Lower 32 Bit(h)]]&amp;","</f>
        <v>0x0308090A00000000,</v>
      </c>
    </row>
    <row r="69" spans="1:9" x14ac:dyDescent="0.25">
      <c r="A69" s="32">
        <v>1</v>
      </c>
      <c r="B69" s="32">
        <v>2</v>
      </c>
      <c r="C69" s="32">
        <v>9</v>
      </c>
      <c r="D69" s="32" t="s">
        <v>236</v>
      </c>
      <c r="E69" s="32">
        <v>1200</v>
      </c>
      <c r="F69" s="32" t="s">
        <v>62</v>
      </c>
      <c r="G69" s="32" t="str">
        <f t="shared" si="6"/>
        <v>0102090A</v>
      </c>
      <c r="H69" s="32" t="str">
        <f t="shared" si="7"/>
        <v>000004B0</v>
      </c>
      <c r="I69" s="32" t="str">
        <f>"0x"&amp;Table_Sqnc_Conditioning_Keeper3[[#This Row],[Upper 32 Bit(h)]]&amp;Table_Sqnc_Conditioning_Keeper3[[#This Row],[Lower 32 Bit(h)]]&amp;","</f>
        <v>0x0102090A000004B0,</v>
      </c>
    </row>
    <row r="70" spans="1:9" x14ac:dyDescent="0.25">
      <c r="A70" s="32">
        <v>0</v>
      </c>
      <c r="B70" s="32">
        <v>0</v>
      </c>
      <c r="C70" s="32">
        <v>0</v>
      </c>
      <c r="D70" s="32">
        <v>0</v>
      </c>
      <c r="E70" s="32">
        <v>0</v>
      </c>
      <c r="F70" s="32" t="s">
        <v>37</v>
      </c>
      <c r="G70" s="32" t="str">
        <f t="shared" si="6"/>
        <v>00000000</v>
      </c>
      <c r="H70" s="32" t="str">
        <f t="shared" si="7"/>
        <v>00000000</v>
      </c>
      <c r="I70" s="32" t="str">
        <f>"0x"&amp;Table_Sqnc_Conditioning_Keeper3[[#This Row],[Upper 32 Bit(h)]]&amp;Table_Sqnc_Conditioning_Keeper3[[#This Row],[Lower 32 Bit(h)]]&amp;","</f>
        <v>0x0000000000000000,</v>
      </c>
    </row>
    <row r="75" spans="1:9" x14ac:dyDescent="0.25">
      <c r="A75" s="68" t="s">
        <v>64</v>
      </c>
      <c r="B75" s="68"/>
      <c r="C75" s="68"/>
      <c r="D75" s="68"/>
      <c r="E75" s="68"/>
      <c r="F75" s="68"/>
      <c r="G75" s="68"/>
      <c r="H75" s="68"/>
      <c r="I75" s="68"/>
    </row>
    <row r="76" spans="1:9" ht="66" x14ac:dyDescent="0.25">
      <c r="A76" s="35" t="s">
        <v>23</v>
      </c>
      <c r="B76" s="35" t="s">
        <v>3</v>
      </c>
      <c r="C76" s="35" t="s">
        <v>14</v>
      </c>
      <c r="D76" s="35" t="s">
        <v>8</v>
      </c>
      <c r="E76" s="32" t="s">
        <v>24</v>
      </c>
      <c r="F76" s="32" t="s">
        <v>25</v>
      </c>
      <c r="G76" s="28" t="s">
        <v>26</v>
      </c>
      <c r="H76" s="28" t="s">
        <v>27</v>
      </c>
      <c r="I76" s="32" t="s">
        <v>17</v>
      </c>
    </row>
    <row r="77" spans="1:9" x14ac:dyDescent="0.25">
      <c r="A77" s="32">
        <v>3</v>
      </c>
      <c r="B77" s="32">
        <v>1</v>
      </c>
      <c r="C77" s="32">
        <v>9</v>
      </c>
      <c r="D77" s="32" t="s">
        <v>236</v>
      </c>
      <c r="E77" s="32">
        <v>2000</v>
      </c>
      <c r="F77" s="32" t="s">
        <v>38</v>
      </c>
      <c r="G77" s="32" t="str">
        <f t="shared" ref="G77:G85" si="8">DEC2HEX(_xlfn.BITOR(_xlfn.BITOR(_xlfn.BITOR(_xlfn.BITLSHIFT(A77,24),_xlfn.BITLSHIFT(B77,16) ), _xlfn.BITLSHIFT(C77,8)), HEX2DEC(D77)),8)</f>
        <v>0301090A</v>
      </c>
      <c r="H77" s="32" t="str">
        <f t="shared" ref="H77:H85" si="9">DEC2HEX(E77,8)</f>
        <v>000007D0</v>
      </c>
      <c r="I77" s="32" t="str">
        <f>"0x"&amp;Table_Sqnc_Conditioning_Keeper4[[#This Row],[Upper 32 Bit(h)]]&amp;Table_Sqnc_Conditioning_Keeper4[[#This Row],[Lower 32 Bit(h)]]&amp;","</f>
        <v>0x0301090A000007D0,</v>
      </c>
    </row>
    <row r="78" spans="1:9" x14ac:dyDescent="0.25">
      <c r="A78" s="32">
        <v>3</v>
      </c>
      <c r="B78" s="32">
        <v>2</v>
      </c>
      <c r="C78" s="32">
        <v>9</v>
      </c>
      <c r="D78" s="32" t="s">
        <v>236</v>
      </c>
      <c r="E78" s="32">
        <v>440</v>
      </c>
      <c r="F78" s="32" t="s">
        <v>39</v>
      </c>
      <c r="G78" s="32" t="str">
        <f t="shared" si="8"/>
        <v>0302090A</v>
      </c>
      <c r="H78" s="32" t="str">
        <f t="shared" si="9"/>
        <v>000001B8</v>
      </c>
      <c r="I78" s="32" t="str">
        <f>"0x"&amp;Table_Sqnc_Conditioning_Keeper4[[#This Row],[Upper 32 Bit(h)]]&amp;Table_Sqnc_Conditioning_Keeper4[[#This Row],[Lower 32 Bit(h)]]&amp;","</f>
        <v>0x0302090A000001B8,</v>
      </c>
    </row>
    <row r="79" spans="1:9" x14ac:dyDescent="0.25">
      <c r="A79" s="32">
        <v>3</v>
      </c>
      <c r="B79" s="32">
        <v>3</v>
      </c>
      <c r="C79" s="32">
        <v>9</v>
      </c>
      <c r="D79" s="32" t="s">
        <v>236</v>
      </c>
      <c r="E79" s="32">
        <v>0</v>
      </c>
      <c r="F79" s="32" t="s">
        <v>40</v>
      </c>
      <c r="G79" s="32" t="str">
        <f t="shared" si="8"/>
        <v>0303090A</v>
      </c>
      <c r="H79" s="32" t="str">
        <f t="shared" si="9"/>
        <v>00000000</v>
      </c>
      <c r="I79" s="32" t="str">
        <f>"0x"&amp;Table_Sqnc_Conditioning_Keeper4[[#This Row],[Upper 32 Bit(h)]]&amp;Table_Sqnc_Conditioning_Keeper4[[#This Row],[Lower 32 Bit(h)]]&amp;","</f>
        <v>0x0303090A00000000,</v>
      </c>
    </row>
    <row r="80" spans="1:9" x14ac:dyDescent="0.25">
      <c r="A80" s="32">
        <v>0</v>
      </c>
      <c r="B80" s="32">
        <v>1</v>
      </c>
      <c r="C80" s="32">
        <v>9</v>
      </c>
      <c r="D80" s="32" t="s">
        <v>236</v>
      </c>
      <c r="E80" s="32">
        <v>1000</v>
      </c>
      <c r="F80" s="32" t="s">
        <v>58</v>
      </c>
      <c r="G80" s="32" t="str">
        <f t="shared" si="8"/>
        <v>0001090A</v>
      </c>
      <c r="H80" s="32" t="str">
        <f t="shared" si="9"/>
        <v>000003E8</v>
      </c>
      <c r="I80" s="32" t="str">
        <f>"0x"&amp;Table_Sqnc_Conditioning_Keeper4[[#This Row],[Upper 32 Bit(h)]]&amp;Table_Sqnc_Conditioning_Keeper4[[#This Row],[Lower 32 Bit(h)]]&amp;","</f>
        <v>0x0001090A000003E8,</v>
      </c>
    </row>
    <row r="81" spans="1:9" x14ac:dyDescent="0.25">
      <c r="A81" s="32">
        <v>3</v>
      </c>
      <c r="B81" s="32">
        <v>5</v>
      </c>
      <c r="C81" s="32">
        <v>9</v>
      </c>
      <c r="D81" s="32" t="s">
        <v>236</v>
      </c>
      <c r="E81" s="32">
        <v>0</v>
      </c>
      <c r="F81" s="32" t="s">
        <v>42</v>
      </c>
      <c r="G81" s="32" t="str">
        <f t="shared" si="8"/>
        <v>0305090A</v>
      </c>
      <c r="H81" s="32" t="str">
        <f t="shared" si="9"/>
        <v>00000000</v>
      </c>
      <c r="I81" s="32" t="str">
        <f>"0x"&amp;Table_Sqnc_Conditioning_Keeper4[[#This Row],[Upper 32 Bit(h)]]&amp;Table_Sqnc_Conditioning_Keeper4[[#This Row],[Lower 32 Bit(h)]]&amp;","</f>
        <v>0x0305090A00000000,</v>
      </c>
    </row>
    <row r="82" spans="1:9" x14ac:dyDescent="0.25">
      <c r="A82" s="32">
        <v>0</v>
      </c>
      <c r="B82" s="32">
        <v>1</v>
      </c>
      <c r="C82" s="32">
        <v>9</v>
      </c>
      <c r="D82" s="32" t="s">
        <v>236</v>
      </c>
      <c r="E82" s="32">
        <v>1500</v>
      </c>
      <c r="F82" s="32" t="s">
        <v>137</v>
      </c>
      <c r="G82" s="32" t="str">
        <f>DEC2HEX(_xlfn.BITOR(_xlfn.BITOR(_xlfn.BITOR(_xlfn.BITLSHIFT(A82,24),_xlfn.BITLSHIFT(B82,16) ), _xlfn.BITLSHIFT(C82,8)), HEX2DEC(D82)),8)</f>
        <v>0001090A</v>
      </c>
      <c r="H82" s="32" t="str">
        <f>DEC2HEX(E82,8)</f>
        <v>000005DC</v>
      </c>
      <c r="I82" s="32" t="str">
        <f>"0x"&amp;Table_Sqnc_Conditioning_Keeper4[[#This Row],[Upper 32 Bit(h)]]&amp;Table_Sqnc_Conditioning_Keeper4[[#This Row],[Lower 32 Bit(h)]]&amp;","</f>
        <v>0x0001090A000005DC,</v>
      </c>
    </row>
    <row r="83" spans="1:9" x14ac:dyDescent="0.25">
      <c r="A83" s="32">
        <v>3</v>
      </c>
      <c r="B83" s="32">
        <v>8</v>
      </c>
      <c r="C83" s="32">
        <v>9</v>
      </c>
      <c r="D83" s="32" t="s">
        <v>236</v>
      </c>
      <c r="E83" s="32">
        <v>0</v>
      </c>
      <c r="F83" s="32" t="s">
        <v>134</v>
      </c>
      <c r="G83" s="32" t="str">
        <f>DEC2HEX(_xlfn.BITOR(_xlfn.BITOR(_xlfn.BITOR(_xlfn.BITLSHIFT(A83,24),_xlfn.BITLSHIFT(B83,16) ), _xlfn.BITLSHIFT(C83,8)), HEX2DEC(D83)),8)</f>
        <v>0308090A</v>
      </c>
      <c r="H83" s="32" t="str">
        <f>DEC2HEX(E83,8)</f>
        <v>00000000</v>
      </c>
      <c r="I83" s="32" t="str">
        <f>"0x"&amp;Table_Sqnc_Conditioning_Keeper4[[#This Row],[Upper 32 Bit(h)]]&amp;Table_Sqnc_Conditioning_Keeper4[[#This Row],[Lower 32 Bit(h)]]&amp;","</f>
        <v>0x0308090A00000000,</v>
      </c>
    </row>
    <row r="84" spans="1:9" x14ac:dyDescent="0.25">
      <c r="A84" s="32">
        <v>1</v>
      </c>
      <c r="B84" s="32">
        <v>2</v>
      </c>
      <c r="C84" s="32">
        <v>9</v>
      </c>
      <c r="D84" s="32" t="s">
        <v>236</v>
      </c>
      <c r="E84" s="32">
        <v>1500</v>
      </c>
      <c r="F84" s="32" t="s">
        <v>62</v>
      </c>
      <c r="G84" s="32" t="str">
        <f t="shared" si="8"/>
        <v>0102090A</v>
      </c>
      <c r="H84" s="32" t="str">
        <f t="shared" si="9"/>
        <v>000005DC</v>
      </c>
      <c r="I84" s="32" t="str">
        <f>"0x"&amp;Table_Sqnc_Conditioning_Keeper4[[#This Row],[Upper 32 Bit(h)]]&amp;Table_Sqnc_Conditioning_Keeper4[[#This Row],[Lower 32 Bit(h)]]&amp;","</f>
        <v>0x0102090A000005DC,</v>
      </c>
    </row>
    <row r="85" spans="1:9" x14ac:dyDescent="0.25">
      <c r="A85" s="32">
        <v>0</v>
      </c>
      <c r="B85" s="32">
        <v>0</v>
      </c>
      <c r="C85" s="32">
        <v>0</v>
      </c>
      <c r="D85" s="32">
        <v>0</v>
      </c>
      <c r="E85" s="32">
        <v>0</v>
      </c>
      <c r="F85" s="32" t="s">
        <v>37</v>
      </c>
      <c r="G85" s="32" t="str">
        <f t="shared" si="8"/>
        <v>00000000</v>
      </c>
      <c r="H85" s="32" t="str">
        <f t="shared" si="9"/>
        <v>00000000</v>
      </c>
      <c r="I85" s="32" t="str">
        <f>"0x"&amp;Table_Sqnc_Conditioning_Keeper4[[#This Row],[Upper 32 Bit(h)]]&amp;Table_Sqnc_Conditioning_Keeper4[[#This Row],[Lower 32 Bit(h)]]&amp;","</f>
        <v>0x0000000000000000,</v>
      </c>
    </row>
    <row r="90" spans="1:9" x14ac:dyDescent="0.25">
      <c r="A90" s="68" t="s">
        <v>65</v>
      </c>
      <c r="B90" s="68"/>
      <c r="C90" s="68"/>
      <c r="D90" s="68"/>
      <c r="E90" s="68"/>
      <c r="F90" s="68"/>
      <c r="G90" s="68"/>
      <c r="H90" s="68"/>
      <c r="I90" s="68"/>
    </row>
    <row r="91" spans="1:9" ht="66" x14ac:dyDescent="0.25">
      <c r="A91" s="35" t="s">
        <v>23</v>
      </c>
      <c r="B91" s="35" t="s">
        <v>3</v>
      </c>
      <c r="C91" s="35" t="s">
        <v>14</v>
      </c>
      <c r="D91" s="35" t="s">
        <v>8</v>
      </c>
      <c r="E91" s="32" t="s">
        <v>24</v>
      </c>
      <c r="F91" s="32" t="s">
        <v>25</v>
      </c>
      <c r="G91" s="28" t="s">
        <v>26</v>
      </c>
      <c r="H91" s="28" t="s">
        <v>27</v>
      </c>
      <c r="I91" s="32" t="s">
        <v>17</v>
      </c>
    </row>
    <row r="92" spans="1:9" x14ac:dyDescent="0.25">
      <c r="A92" s="32">
        <v>1</v>
      </c>
      <c r="B92" s="32">
        <v>2</v>
      </c>
      <c r="C92" s="32" t="s">
        <v>236</v>
      </c>
      <c r="D92" s="32" t="s">
        <v>238</v>
      </c>
      <c r="E92" s="32">
        <v>1500</v>
      </c>
      <c r="F92" s="32" t="s">
        <v>62</v>
      </c>
      <c r="G92" s="32" t="e">
        <f t="shared" ref="G92:G106" si="10">DEC2HEX(_xlfn.BITOR(_xlfn.BITOR(_xlfn.BITOR(_xlfn.BITLSHIFT(A92,24),_xlfn.BITLSHIFT(B92,16) ), _xlfn.BITLSHIFT(C92,8)), HEX2DEC(D92)),8)</f>
        <v>#VALUE!</v>
      </c>
      <c r="H92" s="32" t="str">
        <f t="shared" ref="H92:H106" si="11">DEC2HEX(E92,8)</f>
        <v>000005DC</v>
      </c>
      <c r="I92" s="32" t="e">
        <f>"0x"&amp;Table_Sqnc_Conditioning_Anode1[[#This Row],[Upper 32 Bit(h)]]&amp;Table_Sqnc_Conditioning_Anode1[[#This Row],[Lower 32 Bit(h)]]&amp;","</f>
        <v>#VALUE!</v>
      </c>
    </row>
    <row r="93" spans="1:9" x14ac:dyDescent="0.25">
      <c r="A93" s="32">
        <v>0</v>
      </c>
      <c r="B93" s="32">
        <v>3</v>
      </c>
      <c r="C93" s="32" t="s">
        <v>236</v>
      </c>
      <c r="D93" s="32" t="s">
        <v>238</v>
      </c>
      <c r="E93" s="32">
        <v>1</v>
      </c>
      <c r="F93" s="32" t="s">
        <v>43</v>
      </c>
      <c r="G93" s="32" t="e">
        <f t="shared" si="10"/>
        <v>#VALUE!</v>
      </c>
      <c r="H93" s="32" t="str">
        <f t="shared" si="11"/>
        <v>00000001</v>
      </c>
      <c r="I93" s="32" t="e">
        <f>"0x"&amp;Table_Sqnc_Conditioning_Anode1[[#This Row],[Upper 32 Bit(h)]]&amp;Table_Sqnc_Conditioning_Anode1[[#This Row],[Lower 32 Bit(h)]]&amp;","</f>
        <v>#VALUE!</v>
      </c>
    </row>
    <row r="94" spans="1:9" x14ac:dyDescent="0.25">
      <c r="A94" s="32">
        <v>5</v>
      </c>
      <c r="B94" s="32">
        <v>5</v>
      </c>
      <c r="C94" s="32" t="s">
        <v>236</v>
      </c>
      <c r="D94" s="32" t="s">
        <v>238</v>
      </c>
      <c r="E94" s="32">
        <v>0</v>
      </c>
      <c r="F94" s="32" t="s">
        <v>44</v>
      </c>
      <c r="G94" s="32" t="e">
        <f t="shared" si="10"/>
        <v>#VALUE!</v>
      </c>
      <c r="H94" s="32" t="str">
        <f t="shared" si="11"/>
        <v>00000000</v>
      </c>
      <c r="I94" s="32" t="e">
        <f>"0x"&amp;Table_Sqnc_Conditioning_Anode1[[#This Row],[Upper 32 Bit(h)]]&amp;Table_Sqnc_Conditioning_Anode1[[#This Row],[Lower 32 Bit(h)]]&amp;","</f>
        <v>#VALUE!</v>
      </c>
    </row>
    <row r="95" spans="1:9" x14ac:dyDescent="0.25">
      <c r="A95" s="32">
        <v>2</v>
      </c>
      <c r="B95" s="32">
        <v>7</v>
      </c>
      <c r="C95" s="32" t="s">
        <v>236</v>
      </c>
      <c r="D95" s="32" t="s">
        <v>238</v>
      </c>
      <c r="E95" s="32">
        <v>0</v>
      </c>
      <c r="F95" s="32" t="s">
        <v>45</v>
      </c>
      <c r="G95" s="32" t="e">
        <f t="shared" si="10"/>
        <v>#VALUE!</v>
      </c>
      <c r="H95" s="32" t="str">
        <f t="shared" si="11"/>
        <v>00000000</v>
      </c>
      <c r="I95" s="32" t="e">
        <f>"0x"&amp;Table_Sqnc_Conditioning_Anode1[[#This Row],[Upper 32 Bit(h)]]&amp;Table_Sqnc_Conditioning_Anode1[[#This Row],[Lower 32 Bit(h)]]&amp;","</f>
        <v>#VALUE!</v>
      </c>
    </row>
    <row r="96" spans="1:9" x14ac:dyDescent="0.25">
      <c r="A96" s="32">
        <v>2</v>
      </c>
      <c r="B96" s="32">
        <v>8</v>
      </c>
      <c r="C96" s="32" t="s">
        <v>236</v>
      </c>
      <c r="D96" s="32" t="s">
        <v>238</v>
      </c>
      <c r="E96" s="32">
        <v>0</v>
      </c>
      <c r="F96" s="32" t="s">
        <v>46</v>
      </c>
      <c r="G96" s="32" t="e">
        <f t="shared" si="10"/>
        <v>#VALUE!</v>
      </c>
      <c r="H96" s="32" t="str">
        <f t="shared" si="11"/>
        <v>00000000</v>
      </c>
      <c r="I96" s="32" t="e">
        <f>"0x"&amp;Table_Sqnc_Conditioning_Anode1[[#This Row],[Upper 32 Bit(h)]]&amp;Table_Sqnc_Conditioning_Anode1[[#This Row],[Lower 32 Bit(h)]]&amp;","</f>
        <v>#VALUE!</v>
      </c>
    </row>
    <row r="97" spans="1:9" x14ac:dyDescent="0.25">
      <c r="A97" s="32">
        <v>3</v>
      </c>
      <c r="B97" s="32">
        <v>6</v>
      </c>
      <c r="C97" s="32" t="s">
        <v>236</v>
      </c>
      <c r="D97" s="32" t="s">
        <v>238</v>
      </c>
      <c r="E97" s="32">
        <v>0</v>
      </c>
      <c r="F97" s="32" t="s">
        <v>47</v>
      </c>
      <c r="G97" s="32" t="e">
        <f t="shared" si="10"/>
        <v>#VALUE!</v>
      </c>
      <c r="H97" s="32" t="str">
        <f t="shared" si="11"/>
        <v>00000000</v>
      </c>
      <c r="I97" s="32" t="e">
        <f>"0x"&amp;Table_Sqnc_Conditioning_Anode1[[#This Row],[Upper 32 Bit(h)]]&amp;Table_Sqnc_Conditioning_Anode1[[#This Row],[Lower 32 Bit(h)]]&amp;","</f>
        <v>#VALUE!</v>
      </c>
    </row>
    <row r="98" spans="1:9" x14ac:dyDescent="0.25">
      <c r="A98" s="32">
        <v>3</v>
      </c>
      <c r="B98" s="32">
        <v>7</v>
      </c>
      <c r="C98" s="32" t="s">
        <v>236</v>
      </c>
      <c r="D98" s="32" t="s">
        <v>238</v>
      </c>
      <c r="E98" s="32">
        <v>0</v>
      </c>
      <c r="F98" s="32" t="s">
        <v>48</v>
      </c>
      <c r="G98" s="32" t="e">
        <f t="shared" si="10"/>
        <v>#VALUE!</v>
      </c>
      <c r="H98" s="32" t="str">
        <f t="shared" si="11"/>
        <v>00000000</v>
      </c>
      <c r="I98" s="32" t="e">
        <f>"0x"&amp;Table_Sqnc_Conditioning_Anode1[[#This Row],[Upper 32 Bit(h)]]&amp;Table_Sqnc_Conditioning_Anode1[[#This Row],[Lower 32 Bit(h)]]&amp;","</f>
        <v>#VALUE!</v>
      </c>
    </row>
    <row r="99" spans="1:9" x14ac:dyDescent="0.25">
      <c r="A99" s="32">
        <v>3</v>
      </c>
      <c r="B99" s="32">
        <v>3</v>
      </c>
      <c r="C99" s="32" t="s">
        <v>236</v>
      </c>
      <c r="D99" s="32" t="s">
        <v>238</v>
      </c>
      <c r="E99" s="32">
        <v>0</v>
      </c>
      <c r="F99" s="32" t="s">
        <v>40</v>
      </c>
      <c r="G99" s="32" t="e">
        <f t="shared" si="10"/>
        <v>#VALUE!</v>
      </c>
      <c r="H99" s="32" t="str">
        <f t="shared" si="11"/>
        <v>00000000</v>
      </c>
      <c r="I99" s="32" t="e">
        <f>"0x"&amp;Table_Sqnc_Conditioning_Anode1[[#This Row],[Upper 32 Bit(h)]]&amp;Table_Sqnc_Conditioning_Anode1[[#This Row],[Lower 32 Bit(h)]]&amp;","</f>
        <v>#VALUE!</v>
      </c>
    </row>
    <row r="100" spans="1:9" x14ac:dyDescent="0.25">
      <c r="A100" s="32">
        <v>0</v>
      </c>
      <c r="B100" s="32">
        <v>1</v>
      </c>
      <c r="C100" s="32" t="s">
        <v>236</v>
      </c>
      <c r="D100" s="32" t="s">
        <v>238</v>
      </c>
      <c r="E100" s="32">
        <v>500</v>
      </c>
      <c r="F100" s="32" t="s">
        <v>41</v>
      </c>
      <c r="G100" s="32" t="e">
        <f t="shared" si="10"/>
        <v>#VALUE!</v>
      </c>
      <c r="H100" s="32" t="str">
        <f t="shared" si="11"/>
        <v>000001F4</v>
      </c>
      <c r="I100" s="32" t="e">
        <f>"0x"&amp;Table_Sqnc_Conditioning_Anode1[[#This Row],[Upper 32 Bit(h)]]&amp;Table_Sqnc_Conditioning_Anode1[[#This Row],[Lower 32 Bit(h)]]&amp;","</f>
        <v>#VALUE!</v>
      </c>
    </row>
    <row r="101" spans="1:9" x14ac:dyDescent="0.25">
      <c r="A101" s="32">
        <v>3</v>
      </c>
      <c r="B101" s="32">
        <v>5</v>
      </c>
      <c r="C101" s="32" t="s">
        <v>236</v>
      </c>
      <c r="D101" s="32" t="s">
        <v>238</v>
      </c>
      <c r="E101" s="32">
        <v>0</v>
      </c>
      <c r="F101" s="32" t="s">
        <v>42</v>
      </c>
      <c r="G101" s="32" t="e">
        <f t="shared" si="10"/>
        <v>#VALUE!</v>
      </c>
      <c r="H101" s="32" t="str">
        <f t="shared" si="11"/>
        <v>00000000</v>
      </c>
      <c r="I101" s="32" t="e">
        <f>"0x"&amp;Table_Sqnc_Conditioning_Anode1[[#This Row],[Upper 32 Bit(h)]]&amp;Table_Sqnc_Conditioning_Anode1[[#This Row],[Lower 32 Bit(h)]]&amp;","</f>
        <v>#VALUE!</v>
      </c>
    </row>
    <row r="102" spans="1:9" x14ac:dyDescent="0.25">
      <c r="A102" s="32">
        <v>5</v>
      </c>
      <c r="B102" s="32">
        <v>6</v>
      </c>
      <c r="C102" s="32" t="s">
        <v>236</v>
      </c>
      <c r="D102" s="32" t="s">
        <v>238</v>
      </c>
      <c r="E102" s="32">
        <v>0</v>
      </c>
      <c r="F102" s="32" t="s">
        <v>49</v>
      </c>
      <c r="G102" s="32" t="e">
        <f t="shared" si="10"/>
        <v>#VALUE!</v>
      </c>
      <c r="H102" s="32" t="str">
        <f t="shared" si="11"/>
        <v>00000000</v>
      </c>
      <c r="I102" s="32" t="e">
        <f>"0x"&amp;Table_Sqnc_Conditioning_Anode1[[#This Row],[Upper 32 Bit(h)]]&amp;Table_Sqnc_Conditioning_Anode1[[#This Row],[Lower 32 Bit(h)]]&amp;","</f>
        <v>#VALUE!</v>
      </c>
    </row>
    <row r="103" spans="1:9" x14ac:dyDescent="0.25">
      <c r="A103" s="32">
        <v>0</v>
      </c>
      <c r="B103" s="32">
        <v>1</v>
      </c>
      <c r="C103" s="32" t="s">
        <v>236</v>
      </c>
      <c r="D103" s="32" t="s">
        <v>238</v>
      </c>
      <c r="E103" s="32">
        <v>2000</v>
      </c>
      <c r="F103" s="32" t="s">
        <v>137</v>
      </c>
      <c r="G103" s="32" t="e">
        <f>DEC2HEX(_xlfn.BITOR(_xlfn.BITOR(_xlfn.BITOR(_xlfn.BITLSHIFT(A103,24),_xlfn.BITLSHIFT(B103,16) ), _xlfn.BITLSHIFT(C103,8)), HEX2DEC(D103)),8)</f>
        <v>#VALUE!</v>
      </c>
      <c r="H103" s="32" t="str">
        <f>DEC2HEX(E103,8)</f>
        <v>000007D0</v>
      </c>
      <c r="I103" s="32" t="e">
        <f>"0x"&amp;Table_Sqnc_Conditioning_Anode1[[#This Row],[Upper 32 Bit(h)]]&amp;Table_Sqnc_Conditioning_Anode1[[#This Row],[Lower 32 Bit(h)]]&amp;","</f>
        <v>#VALUE!</v>
      </c>
    </row>
    <row r="104" spans="1:9" x14ac:dyDescent="0.25">
      <c r="A104" s="32">
        <v>3</v>
      </c>
      <c r="B104" s="32">
        <v>8</v>
      </c>
      <c r="C104" s="32" t="s">
        <v>236</v>
      </c>
      <c r="D104" s="32" t="s">
        <v>238</v>
      </c>
      <c r="E104" s="32">
        <v>0</v>
      </c>
      <c r="F104" s="32" t="s">
        <v>134</v>
      </c>
      <c r="G104" s="32" t="e">
        <f>DEC2HEX(_xlfn.BITOR(_xlfn.BITOR(_xlfn.BITOR(_xlfn.BITLSHIFT(A104,24),_xlfn.BITLSHIFT(B104,16) ), _xlfn.BITLSHIFT(C104,8)), HEX2DEC(D104)),8)</f>
        <v>#VALUE!</v>
      </c>
      <c r="H104" s="32" t="str">
        <f>DEC2HEX(E104,8)</f>
        <v>00000000</v>
      </c>
      <c r="I104" s="32" t="e">
        <f>"0x"&amp;Table_Sqnc_Conditioning_Anode1[[#This Row],[Upper 32 Bit(h)]]&amp;Table_Sqnc_Conditioning_Anode1[[#This Row],[Lower 32 Bit(h)]]&amp;","</f>
        <v>#VALUE!</v>
      </c>
    </row>
    <row r="105" spans="1:9" x14ac:dyDescent="0.25">
      <c r="A105" s="32">
        <v>2</v>
      </c>
      <c r="B105" s="32">
        <v>9</v>
      </c>
      <c r="C105" s="32" t="s">
        <v>236</v>
      </c>
      <c r="D105" s="32" t="s">
        <v>238</v>
      </c>
      <c r="E105" s="32">
        <v>5</v>
      </c>
      <c r="F105" s="32" t="s">
        <v>50</v>
      </c>
      <c r="G105" s="32" t="e">
        <f t="shared" si="10"/>
        <v>#VALUE!</v>
      </c>
      <c r="H105" s="32" t="str">
        <f t="shared" si="11"/>
        <v>00000005</v>
      </c>
      <c r="I105" s="32" t="e">
        <f>"0x"&amp;Table_Sqnc_Conditioning_Anode1[[#This Row],[Upper 32 Bit(h)]]&amp;Table_Sqnc_Conditioning_Anode1[[#This Row],[Lower 32 Bit(h)]]&amp;","</f>
        <v>#VALUE!</v>
      </c>
    </row>
    <row r="106" spans="1:9" x14ac:dyDescent="0.25">
      <c r="A106" s="32">
        <v>0</v>
      </c>
      <c r="B106" s="32">
        <v>0</v>
      </c>
      <c r="C106" s="32">
        <v>0</v>
      </c>
      <c r="D106" s="32">
        <v>0</v>
      </c>
      <c r="E106" s="32">
        <v>0</v>
      </c>
      <c r="F106" s="32" t="s">
        <v>37</v>
      </c>
      <c r="G106" s="32" t="str">
        <f t="shared" si="10"/>
        <v>00000000</v>
      </c>
      <c r="H106" s="32" t="str">
        <f t="shared" si="11"/>
        <v>00000000</v>
      </c>
      <c r="I106" s="32" t="str">
        <f>"0x"&amp;Table_Sqnc_Conditioning_Anode1[[#This Row],[Upper 32 Bit(h)]]&amp;Table_Sqnc_Conditioning_Anode1[[#This Row],[Lower 32 Bit(h)]]&amp;","</f>
        <v>0x0000000000000000,</v>
      </c>
    </row>
  </sheetData>
  <mergeCells count="6">
    <mergeCell ref="A90:I90"/>
    <mergeCell ref="A1:I1"/>
    <mergeCell ref="A18:I18"/>
    <mergeCell ref="A45:I45"/>
    <mergeCell ref="A60:I60"/>
    <mergeCell ref="A75:I75"/>
  </mergeCells>
  <pageMargins left="0.7" right="0.7" top="0.75" bottom="0.75" header="0.51180555555555496" footer="0.3"/>
  <pageSetup firstPageNumber="0" orientation="landscape" horizontalDpi="300" verticalDpi="300" r:id="rId1"/>
  <headerFooter>
    <oddFooter>&amp;C&amp;A&amp;RPage &amp;P</oddFooter>
  </headerFooter>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149C-A47D-4744-96A3-9218BDA99ED3}">
  <sheetPr>
    <tabColor rgb="FFE2F0D9"/>
    <pageSetUpPr fitToPage="1"/>
  </sheetPr>
  <dimension ref="A1:I117"/>
  <sheetViews>
    <sheetView zoomScale="145" zoomScaleNormal="145" workbookViewId="0"/>
  </sheetViews>
  <sheetFormatPr defaultColWidth="8.5703125" defaultRowHeight="12.75" x14ac:dyDescent="0.2"/>
  <cols>
    <col min="1" max="4" width="3.42578125" style="1" customWidth="1"/>
    <col min="5" max="5" width="9.5703125" style="1" customWidth="1"/>
    <col min="6" max="6" width="39.140625" style="1" customWidth="1"/>
    <col min="7" max="7" width="14.42578125" style="1" customWidth="1"/>
    <col min="8" max="8" width="14.5703125" style="1" customWidth="1"/>
    <col min="9" max="9" width="21.5703125" style="1" customWidth="1"/>
    <col min="10" max="10" width="20.140625" style="1" customWidth="1"/>
    <col min="11" max="16384" width="8.5703125" style="1"/>
  </cols>
  <sheetData>
    <row r="1" spans="1:9" x14ac:dyDescent="0.2">
      <c r="A1" s="1" t="s">
        <v>149</v>
      </c>
      <c r="F1" s="1">
        <v>1</v>
      </c>
    </row>
    <row r="2" spans="1:9" ht="66" x14ac:dyDescent="0.2">
      <c r="A2" s="23" t="s">
        <v>23</v>
      </c>
      <c r="B2" s="23" t="s">
        <v>3</v>
      </c>
      <c r="C2" s="23" t="s">
        <v>14</v>
      </c>
      <c r="D2" s="23" t="s">
        <v>8</v>
      </c>
      <c r="E2" s="1" t="s">
        <v>24</v>
      </c>
      <c r="F2" s="1" t="s">
        <v>25</v>
      </c>
      <c r="G2" s="24" t="s">
        <v>26</v>
      </c>
      <c r="H2" s="24" t="s">
        <v>27</v>
      </c>
      <c r="I2" s="1" t="s">
        <v>17</v>
      </c>
    </row>
    <row r="3" spans="1:9" ht="19.5" customHeight="1" x14ac:dyDescent="0.2">
      <c r="A3" s="1">
        <v>0</v>
      </c>
      <c r="B3" s="1">
        <v>0</v>
      </c>
      <c r="C3" s="1">
        <v>0</v>
      </c>
      <c r="D3" s="1">
        <v>0</v>
      </c>
      <c r="E3" s="1">
        <v>0</v>
      </c>
      <c r="F3" s="1" t="s">
        <v>37</v>
      </c>
      <c r="G3" s="1" t="str">
        <f t="shared" ref="G3:G18" si="0">DEC2HEX(_xlfn.BITOR(_xlfn.BITOR(_xlfn.BITOR(_xlfn.BITLSHIFT(A3,24),_xlfn.BITLSHIFT(B3,16) ), _xlfn.BITLSHIFT(C3,8)), HEX2DEC(D3)),8)</f>
        <v>00000000</v>
      </c>
      <c r="H3" s="1" t="str">
        <f t="shared" ref="H3:H18" si="1">DEC2HEX(E3,8)</f>
        <v>00000000</v>
      </c>
      <c r="I3" s="1" t="str">
        <f>"0x"&amp;Custom_BIT[[#This Row],[Upper 32 Bit(h)]]&amp;Custom_BIT[[#This Row],[Lower 32 Bit(h)]]&amp;","</f>
        <v>0x0000000000000000,</v>
      </c>
    </row>
    <row r="4" spans="1:9" x14ac:dyDescent="0.2">
      <c r="A4" s="1">
        <v>0</v>
      </c>
      <c r="B4" s="1">
        <v>0</v>
      </c>
      <c r="C4" s="1">
        <v>0</v>
      </c>
      <c r="D4" s="1">
        <v>0</v>
      </c>
      <c r="E4" s="1">
        <v>0</v>
      </c>
      <c r="F4" s="1" t="s">
        <v>37</v>
      </c>
      <c r="G4" s="1" t="str">
        <f t="shared" si="0"/>
        <v>00000000</v>
      </c>
      <c r="H4" s="1" t="str">
        <f t="shared" si="1"/>
        <v>00000000</v>
      </c>
      <c r="I4" s="1" t="str">
        <f>"0x"&amp;Custom_BIT[[#This Row],[Upper 32 Bit(h)]]&amp;Custom_BIT[[#This Row],[Lower 32 Bit(h)]]&amp;","</f>
        <v>0x0000000000000000,</v>
      </c>
    </row>
    <row r="5" spans="1:9" x14ac:dyDescent="0.2">
      <c r="A5" s="1">
        <v>0</v>
      </c>
      <c r="B5" s="1">
        <v>0</v>
      </c>
      <c r="C5" s="1">
        <v>0</v>
      </c>
      <c r="D5" s="1">
        <v>0</v>
      </c>
      <c r="E5" s="1">
        <v>0</v>
      </c>
      <c r="F5" s="1" t="s">
        <v>37</v>
      </c>
      <c r="G5" s="1" t="str">
        <f t="shared" si="0"/>
        <v>00000000</v>
      </c>
      <c r="H5" s="1" t="str">
        <f t="shared" si="1"/>
        <v>00000000</v>
      </c>
      <c r="I5" s="1" t="str">
        <f>"0x"&amp;Custom_BIT[[#This Row],[Upper 32 Bit(h)]]&amp;Custom_BIT[[#This Row],[Lower 32 Bit(h)]]&amp;","</f>
        <v>0x0000000000000000,</v>
      </c>
    </row>
    <row r="6" spans="1:9" x14ac:dyDescent="0.2">
      <c r="A6" s="1">
        <v>0</v>
      </c>
      <c r="B6" s="1">
        <v>0</v>
      </c>
      <c r="C6" s="1">
        <v>0</v>
      </c>
      <c r="D6" s="1">
        <v>0</v>
      </c>
      <c r="E6" s="1">
        <v>0</v>
      </c>
      <c r="F6" s="1" t="s">
        <v>37</v>
      </c>
      <c r="G6" s="1" t="str">
        <f t="shared" si="0"/>
        <v>00000000</v>
      </c>
      <c r="H6" s="1" t="str">
        <f t="shared" si="1"/>
        <v>00000000</v>
      </c>
      <c r="I6" s="1" t="str">
        <f>"0x"&amp;Custom_BIT[[#This Row],[Upper 32 Bit(h)]]&amp;Custom_BIT[[#This Row],[Lower 32 Bit(h)]]&amp;","</f>
        <v>0x0000000000000000,</v>
      </c>
    </row>
    <row r="7" spans="1:9" x14ac:dyDescent="0.2">
      <c r="A7" s="1">
        <v>0</v>
      </c>
      <c r="B7" s="1">
        <v>0</v>
      </c>
      <c r="C7" s="1">
        <v>0</v>
      </c>
      <c r="D7" s="1">
        <v>0</v>
      </c>
      <c r="E7" s="1">
        <v>0</v>
      </c>
      <c r="F7" s="1" t="s">
        <v>37</v>
      </c>
      <c r="G7" s="1" t="str">
        <f t="shared" si="0"/>
        <v>00000000</v>
      </c>
      <c r="H7" s="1" t="str">
        <f t="shared" si="1"/>
        <v>00000000</v>
      </c>
      <c r="I7" s="1" t="str">
        <f>"0x"&amp;Custom_BIT[[#This Row],[Upper 32 Bit(h)]]&amp;Custom_BIT[[#This Row],[Lower 32 Bit(h)]]&amp;","</f>
        <v>0x0000000000000000,</v>
      </c>
    </row>
    <row r="8" spans="1:9" x14ac:dyDescent="0.2">
      <c r="A8" s="1">
        <v>0</v>
      </c>
      <c r="B8" s="1">
        <v>0</v>
      </c>
      <c r="C8" s="1">
        <v>0</v>
      </c>
      <c r="D8" s="1">
        <v>0</v>
      </c>
      <c r="E8" s="1">
        <v>0</v>
      </c>
      <c r="F8" s="1" t="s">
        <v>37</v>
      </c>
      <c r="G8" s="1" t="str">
        <f t="shared" si="0"/>
        <v>00000000</v>
      </c>
      <c r="H8" s="1" t="str">
        <f t="shared" si="1"/>
        <v>00000000</v>
      </c>
      <c r="I8" s="1" t="str">
        <f>"0x"&amp;Custom_BIT[[#This Row],[Upper 32 Bit(h)]]&amp;Custom_BIT[[#This Row],[Lower 32 Bit(h)]]&amp;","</f>
        <v>0x0000000000000000,</v>
      </c>
    </row>
    <row r="9" spans="1:9" x14ac:dyDescent="0.2">
      <c r="A9" s="1">
        <v>0</v>
      </c>
      <c r="B9" s="1">
        <v>0</v>
      </c>
      <c r="C9" s="1">
        <v>0</v>
      </c>
      <c r="D9" s="1">
        <v>0</v>
      </c>
      <c r="E9" s="1">
        <v>0</v>
      </c>
      <c r="F9" s="1" t="s">
        <v>37</v>
      </c>
      <c r="G9" s="1" t="str">
        <f t="shared" si="0"/>
        <v>00000000</v>
      </c>
      <c r="H9" s="1" t="str">
        <f t="shared" si="1"/>
        <v>00000000</v>
      </c>
      <c r="I9" s="1" t="str">
        <f>"0x"&amp;Custom_BIT[[#This Row],[Upper 32 Bit(h)]]&amp;Custom_BIT[[#This Row],[Lower 32 Bit(h)]]&amp;","</f>
        <v>0x0000000000000000,</v>
      </c>
    </row>
    <row r="10" spans="1:9" x14ac:dyDescent="0.2">
      <c r="A10" s="1">
        <v>0</v>
      </c>
      <c r="B10" s="1">
        <v>0</v>
      </c>
      <c r="C10" s="1">
        <v>0</v>
      </c>
      <c r="D10" s="1">
        <v>0</v>
      </c>
      <c r="E10" s="1">
        <v>0</v>
      </c>
      <c r="F10" s="1" t="s">
        <v>37</v>
      </c>
      <c r="G10" s="1" t="str">
        <f t="shared" si="0"/>
        <v>00000000</v>
      </c>
      <c r="H10" s="1" t="str">
        <f t="shared" si="1"/>
        <v>00000000</v>
      </c>
      <c r="I10" s="1" t="str">
        <f>"0x"&amp;Custom_BIT[[#This Row],[Upper 32 Bit(h)]]&amp;Custom_BIT[[#This Row],[Lower 32 Bit(h)]]&amp;","</f>
        <v>0x0000000000000000,</v>
      </c>
    </row>
    <row r="11" spans="1:9" x14ac:dyDescent="0.2">
      <c r="A11" s="1">
        <v>0</v>
      </c>
      <c r="B11" s="1">
        <v>0</v>
      </c>
      <c r="C11" s="1">
        <v>0</v>
      </c>
      <c r="D11" s="1">
        <v>0</v>
      </c>
      <c r="E11" s="1">
        <v>0</v>
      </c>
      <c r="F11" s="1" t="s">
        <v>37</v>
      </c>
      <c r="G11" s="1" t="str">
        <f t="shared" si="0"/>
        <v>00000000</v>
      </c>
      <c r="H11" s="1" t="str">
        <f t="shared" si="1"/>
        <v>00000000</v>
      </c>
      <c r="I11" s="1" t="str">
        <f>"0x"&amp;Custom_BIT[[#This Row],[Upper 32 Bit(h)]]&amp;Custom_BIT[[#This Row],[Lower 32 Bit(h)]]&amp;","</f>
        <v>0x0000000000000000,</v>
      </c>
    </row>
    <row r="12" spans="1:9" x14ac:dyDescent="0.2">
      <c r="A12" s="1">
        <v>0</v>
      </c>
      <c r="B12" s="1">
        <v>0</v>
      </c>
      <c r="C12" s="1">
        <v>0</v>
      </c>
      <c r="D12" s="1">
        <v>0</v>
      </c>
      <c r="E12" s="1">
        <v>0</v>
      </c>
      <c r="F12" s="1" t="s">
        <v>37</v>
      </c>
      <c r="G12" s="1" t="str">
        <f t="shared" si="0"/>
        <v>00000000</v>
      </c>
      <c r="H12" s="1" t="str">
        <f t="shared" si="1"/>
        <v>00000000</v>
      </c>
      <c r="I12" s="1" t="str">
        <f>"0x"&amp;Custom_BIT[[#This Row],[Upper 32 Bit(h)]]&amp;Custom_BIT[[#This Row],[Lower 32 Bit(h)]]&amp;","</f>
        <v>0x0000000000000000,</v>
      </c>
    </row>
    <row r="13" spans="1:9" x14ac:dyDescent="0.2">
      <c r="A13" s="1">
        <v>0</v>
      </c>
      <c r="B13" s="1">
        <v>0</v>
      </c>
      <c r="C13" s="1">
        <v>0</v>
      </c>
      <c r="D13" s="1">
        <v>0</v>
      </c>
      <c r="E13" s="1">
        <v>0</v>
      </c>
      <c r="F13" s="1" t="s">
        <v>37</v>
      </c>
      <c r="G13" s="1" t="str">
        <f t="shared" si="0"/>
        <v>00000000</v>
      </c>
      <c r="H13" s="1" t="str">
        <f t="shared" si="1"/>
        <v>00000000</v>
      </c>
      <c r="I13" s="1" t="str">
        <f>"0x"&amp;Custom_BIT[[#This Row],[Upper 32 Bit(h)]]&amp;Custom_BIT[[#This Row],[Lower 32 Bit(h)]]&amp;","</f>
        <v>0x0000000000000000,</v>
      </c>
    </row>
    <row r="14" spans="1:9" x14ac:dyDescent="0.2">
      <c r="A14" s="1">
        <v>0</v>
      </c>
      <c r="B14" s="1">
        <v>0</v>
      </c>
      <c r="C14" s="1">
        <v>0</v>
      </c>
      <c r="D14" s="1">
        <v>0</v>
      </c>
      <c r="E14" s="1">
        <v>0</v>
      </c>
      <c r="F14" s="1" t="s">
        <v>37</v>
      </c>
      <c r="G14" s="1" t="str">
        <f t="shared" si="0"/>
        <v>00000000</v>
      </c>
      <c r="H14" s="1" t="str">
        <f t="shared" si="1"/>
        <v>00000000</v>
      </c>
      <c r="I14" s="1" t="str">
        <f>"0x"&amp;Custom_BIT[[#This Row],[Upper 32 Bit(h)]]&amp;Custom_BIT[[#This Row],[Lower 32 Bit(h)]]&amp;","</f>
        <v>0x0000000000000000,</v>
      </c>
    </row>
    <row r="15" spans="1:9" x14ac:dyDescent="0.2">
      <c r="A15" s="1">
        <v>0</v>
      </c>
      <c r="B15" s="1">
        <v>0</v>
      </c>
      <c r="C15" s="1">
        <v>0</v>
      </c>
      <c r="D15" s="1">
        <v>0</v>
      </c>
      <c r="E15" s="1">
        <v>0</v>
      </c>
      <c r="F15" s="1" t="s">
        <v>37</v>
      </c>
      <c r="G15" s="1" t="str">
        <f t="shared" si="0"/>
        <v>00000000</v>
      </c>
      <c r="H15" s="1" t="str">
        <f t="shared" si="1"/>
        <v>00000000</v>
      </c>
      <c r="I15" s="1" t="str">
        <f>"0x"&amp;Custom_BIT[[#This Row],[Upper 32 Bit(h)]]&amp;Custom_BIT[[#This Row],[Lower 32 Bit(h)]]&amp;","</f>
        <v>0x0000000000000000,</v>
      </c>
    </row>
    <row r="16" spans="1:9" x14ac:dyDescent="0.2">
      <c r="A16" s="1">
        <v>0</v>
      </c>
      <c r="B16" s="1">
        <v>0</v>
      </c>
      <c r="C16" s="1">
        <v>0</v>
      </c>
      <c r="D16" s="1">
        <v>0</v>
      </c>
      <c r="E16" s="1">
        <v>0</v>
      </c>
      <c r="F16" s="1" t="s">
        <v>37</v>
      </c>
      <c r="G16" s="1" t="str">
        <f t="shared" si="0"/>
        <v>00000000</v>
      </c>
      <c r="H16" s="1" t="str">
        <f t="shared" si="1"/>
        <v>00000000</v>
      </c>
      <c r="I16" s="1" t="str">
        <f>"0x"&amp;Custom_BIT[[#This Row],[Upper 32 Bit(h)]]&amp;Custom_BIT[[#This Row],[Lower 32 Bit(h)]]&amp;","</f>
        <v>0x0000000000000000,</v>
      </c>
    </row>
    <row r="17" spans="1:9" x14ac:dyDescent="0.2">
      <c r="A17" s="1">
        <v>0</v>
      </c>
      <c r="B17" s="1">
        <v>0</v>
      </c>
      <c r="C17" s="1">
        <v>0</v>
      </c>
      <c r="D17" s="1">
        <v>0</v>
      </c>
      <c r="E17" s="1">
        <v>0</v>
      </c>
      <c r="F17" s="1" t="s">
        <v>37</v>
      </c>
      <c r="G17" s="1" t="str">
        <f t="shared" si="0"/>
        <v>00000000</v>
      </c>
      <c r="H17" s="1" t="str">
        <f t="shared" si="1"/>
        <v>00000000</v>
      </c>
      <c r="I17" s="1" t="str">
        <f>"0x"&amp;Custom_BIT[[#This Row],[Upper 32 Bit(h)]]&amp;Custom_BIT[[#This Row],[Lower 32 Bit(h)]]&amp;","</f>
        <v>0x0000000000000000,</v>
      </c>
    </row>
    <row r="18" spans="1:9" x14ac:dyDescent="0.2">
      <c r="A18" s="1">
        <v>0</v>
      </c>
      <c r="B18" s="1">
        <v>0</v>
      </c>
      <c r="C18" s="1">
        <v>0</v>
      </c>
      <c r="D18" s="1">
        <v>0</v>
      </c>
      <c r="E18" s="1">
        <v>0</v>
      </c>
      <c r="F18" s="1" t="s">
        <v>37</v>
      </c>
      <c r="G18" s="1" t="str">
        <f t="shared" si="0"/>
        <v>00000000</v>
      </c>
      <c r="H18" s="1" t="str">
        <f t="shared" si="1"/>
        <v>00000000</v>
      </c>
      <c r="I18" s="1" t="str">
        <f>"0x"&amp;Custom_BIT[[#This Row],[Upper 32 Bit(h)]]&amp;Custom_BIT[[#This Row],[Lower 32 Bit(h)]]&amp;","</f>
        <v>0x0000000000000000,</v>
      </c>
    </row>
    <row r="20" spans="1:9" x14ac:dyDescent="0.2">
      <c r="A20" s="1" t="s">
        <v>113</v>
      </c>
      <c r="F20" s="1" t="s">
        <v>219</v>
      </c>
    </row>
    <row r="21" spans="1:9" ht="66" x14ac:dyDescent="0.2">
      <c r="A21" s="23" t="s">
        <v>23</v>
      </c>
      <c r="B21" s="23" t="s">
        <v>3</v>
      </c>
      <c r="C21" s="23" t="s">
        <v>14</v>
      </c>
      <c r="D21" s="23" t="s">
        <v>8</v>
      </c>
      <c r="E21" s="1" t="s">
        <v>24</v>
      </c>
      <c r="F21" s="1" t="s">
        <v>114</v>
      </c>
      <c r="G21" s="24" t="s">
        <v>26</v>
      </c>
      <c r="H21" s="24" t="s">
        <v>27</v>
      </c>
      <c r="I21" s="1" t="s">
        <v>17</v>
      </c>
    </row>
    <row r="22" spans="1:9" x14ac:dyDescent="0.2">
      <c r="A22" s="1">
        <v>5</v>
      </c>
      <c r="B22" s="1">
        <v>4</v>
      </c>
      <c r="C22" s="1">
        <v>2</v>
      </c>
      <c r="D22" s="1">
        <v>1</v>
      </c>
      <c r="E22" s="1">
        <v>1</v>
      </c>
      <c r="F22" s="1" t="s">
        <v>115</v>
      </c>
      <c r="G22" s="1" t="str">
        <f>DEC2HEX(_xlfn.BITOR(_xlfn.BITOR(_xlfn.BITOR(_xlfn.BITLSHIFT(A22,24),_xlfn.BITLSHIFT(B22,16) ), _xlfn.BITLSHIFT(C22,8)), HEX2DEC(D22)),8)</f>
        <v>05040201</v>
      </c>
      <c r="H22" s="1" t="str">
        <f>DEC2HEX(E22,8)</f>
        <v>00000001</v>
      </c>
      <c r="I22" s="1" t="str">
        <f>"0x"&amp;LV_Open[[#This Row],[Upper 32 Bit(h)]]&amp;LV_Open[[#This Row],[Lower 32 Bit(h)]]&amp;","</f>
        <v>0x0504020100000001,</v>
      </c>
    </row>
    <row r="23" spans="1:9" x14ac:dyDescent="0.2">
      <c r="A23" s="1">
        <v>0</v>
      </c>
      <c r="B23" s="1">
        <v>0</v>
      </c>
      <c r="C23" s="1">
        <v>0</v>
      </c>
      <c r="D23" s="1">
        <v>0</v>
      </c>
      <c r="E23" s="1">
        <v>0</v>
      </c>
      <c r="F23" s="1" t="s">
        <v>37</v>
      </c>
      <c r="G23" s="1" t="str">
        <f>DEC2HEX(_xlfn.BITOR(_xlfn.BITOR(_xlfn.BITOR(_xlfn.BITLSHIFT(A23,24),_xlfn.BITLSHIFT(B23,16) ), _xlfn.BITLSHIFT(C23,8)), HEX2DEC(D23)),8)</f>
        <v>00000000</v>
      </c>
      <c r="H23" s="1" t="str">
        <f>DEC2HEX(E23,8)</f>
        <v>00000000</v>
      </c>
      <c r="I23" s="1" t="str">
        <f>"0x"&amp;LV_Open[[#This Row],[Upper 32 Bit(h)]]&amp;LV_Open[[#This Row],[Lower 32 Bit(h)]]&amp;","</f>
        <v>0x0000000000000000,</v>
      </c>
    </row>
    <row r="25" spans="1:9" x14ac:dyDescent="0.2">
      <c r="A25" s="1" t="s">
        <v>116</v>
      </c>
      <c r="F25" s="1" t="s">
        <v>220</v>
      </c>
    </row>
    <row r="26" spans="1:9" ht="66" x14ac:dyDescent="0.2">
      <c r="A26" s="23" t="s">
        <v>23</v>
      </c>
      <c r="B26" s="23" t="s">
        <v>3</v>
      </c>
      <c r="C26" s="23" t="s">
        <v>14</v>
      </c>
      <c r="D26" s="23" t="s">
        <v>8</v>
      </c>
      <c r="E26" s="1" t="s">
        <v>24</v>
      </c>
      <c r="F26" s="1" t="s">
        <v>25</v>
      </c>
      <c r="G26" s="24" t="s">
        <v>26</v>
      </c>
      <c r="H26" s="24" t="s">
        <v>27</v>
      </c>
      <c r="I26" s="1" t="s">
        <v>17</v>
      </c>
    </row>
    <row r="27" spans="1:9" x14ac:dyDescent="0.2">
      <c r="A27" s="1">
        <v>5</v>
      </c>
      <c r="B27" s="1">
        <v>4</v>
      </c>
      <c r="C27" s="1">
        <v>2</v>
      </c>
      <c r="D27" s="1">
        <v>1</v>
      </c>
      <c r="E27" s="1">
        <v>0</v>
      </c>
      <c r="F27" s="1" t="s">
        <v>117</v>
      </c>
      <c r="G27" s="1" t="str">
        <f>DEC2HEX(_xlfn.BITOR(_xlfn.BITOR(_xlfn.BITOR(_xlfn.BITLSHIFT(A27,24),_xlfn.BITLSHIFT(B27,16) ), _xlfn.BITLSHIFT(C27,8)), HEX2DEC(D27)),8)</f>
        <v>05040201</v>
      </c>
      <c r="H27" s="1" t="str">
        <f>DEC2HEX(E27,8)</f>
        <v>00000000</v>
      </c>
      <c r="I27" s="1" t="str">
        <f>"0x"&amp;LV_Close[[#This Row],[Upper 32 Bit(h)]]&amp;LV_Close[[#This Row],[Lower 32 Bit(h)]]&amp;","</f>
        <v>0x0504020100000000,</v>
      </c>
    </row>
    <row r="28" spans="1:9" x14ac:dyDescent="0.2">
      <c r="A28" s="1">
        <v>0</v>
      </c>
      <c r="B28" s="1">
        <v>0</v>
      </c>
      <c r="C28" s="1">
        <v>0</v>
      </c>
      <c r="D28" s="1">
        <v>0</v>
      </c>
      <c r="E28" s="1">
        <v>0</v>
      </c>
      <c r="F28" s="1" t="s">
        <v>37</v>
      </c>
      <c r="G28" s="1" t="str">
        <f>DEC2HEX(_xlfn.BITOR(_xlfn.BITOR(_xlfn.BITOR(_xlfn.BITLSHIFT(A28,24),_xlfn.BITLSHIFT(B28,16) ), _xlfn.BITLSHIFT(C28,8)), HEX2DEC(D28)),8)</f>
        <v>00000000</v>
      </c>
      <c r="H28" s="1" t="str">
        <f>DEC2HEX(E28,8)</f>
        <v>00000000</v>
      </c>
      <c r="I28" s="1" t="str">
        <f>"0x"&amp;LV_Close[[#This Row],[Upper 32 Bit(h)]]&amp;LV_Close[[#This Row],[Lower 32 Bit(h)]]&amp;","</f>
        <v>0x0000000000000000,</v>
      </c>
    </row>
    <row r="30" spans="1:9" x14ac:dyDescent="0.2">
      <c r="A30" s="1" t="s">
        <v>118</v>
      </c>
      <c r="F30" s="1" t="s">
        <v>221</v>
      </c>
    </row>
    <row r="31" spans="1:9" ht="66" x14ac:dyDescent="0.2">
      <c r="A31" s="23" t="s">
        <v>23</v>
      </c>
      <c r="B31" s="23" t="s">
        <v>3</v>
      </c>
      <c r="C31" s="23" t="s">
        <v>14</v>
      </c>
      <c r="D31" s="23" t="s">
        <v>8</v>
      </c>
      <c r="E31" s="1" t="s">
        <v>24</v>
      </c>
      <c r="F31" s="1" t="s">
        <v>25</v>
      </c>
      <c r="G31" s="24" t="s">
        <v>26</v>
      </c>
      <c r="H31" s="24" t="s">
        <v>27</v>
      </c>
      <c r="I31" s="1" t="s">
        <v>17</v>
      </c>
    </row>
    <row r="32" spans="1:9" x14ac:dyDescent="0.2">
      <c r="A32" s="1">
        <v>5</v>
      </c>
      <c r="B32" s="1">
        <v>1</v>
      </c>
      <c r="C32" s="1">
        <v>2</v>
      </c>
      <c r="D32" s="1">
        <v>1</v>
      </c>
      <c r="E32" s="1">
        <v>5400</v>
      </c>
      <c r="F32" s="1" t="s">
        <v>119</v>
      </c>
      <c r="G32" s="1" t="str">
        <f>DEC2HEX(_xlfn.BITOR(_xlfn.BITOR(_xlfn.BITOR(_xlfn.BITLSHIFT(A32,24),_xlfn.BITLSHIFT(B32,16) ), _xlfn.BITLSHIFT(C32,8)), HEX2DEC(D32)),8)</f>
        <v>05010201</v>
      </c>
      <c r="H32" s="1" t="str">
        <f>DEC2HEX(E32,8)</f>
        <v>00001518</v>
      </c>
      <c r="I32" s="1" t="str">
        <f>"0x"&amp;Cat_LF_Check[[#This Row],[Upper 32 Bit(h)]]&amp;Cat_LF_Check[[#This Row],[Lower 32 Bit(h)]]&amp;","</f>
        <v>0x0501020100001518,</v>
      </c>
    </row>
    <row r="33" spans="1:9" x14ac:dyDescent="0.2">
      <c r="A33" s="1">
        <v>0</v>
      </c>
      <c r="B33" s="1">
        <v>1</v>
      </c>
      <c r="C33" s="1">
        <v>2</v>
      </c>
      <c r="D33" s="1">
        <v>1</v>
      </c>
      <c r="E33" s="1">
        <v>15000</v>
      </c>
      <c r="F33" s="1" t="s">
        <v>33</v>
      </c>
      <c r="G33" s="1" t="str">
        <f>DEC2HEX(_xlfn.BITOR(_xlfn.BITOR(_xlfn.BITOR(_xlfn.BITLSHIFT(A33,24),_xlfn.BITLSHIFT(B33,16) ), _xlfn.BITLSHIFT(C33,8)), HEX2DEC(D33)),8)</f>
        <v>00010201</v>
      </c>
      <c r="H33" s="1" t="str">
        <f>DEC2HEX(E33,8)</f>
        <v>00003A98</v>
      </c>
      <c r="I33" s="1" t="str">
        <f>"0x"&amp;Cat_LF_Check[[#This Row],[Upper 32 Bit(h)]]&amp;Cat_LF_Check[[#This Row],[Lower 32 Bit(h)]]&amp;","</f>
        <v>0x0001020100003A98,</v>
      </c>
    </row>
    <row r="34" spans="1:9" x14ac:dyDescent="0.2">
      <c r="A34" s="1">
        <v>5</v>
      </c>
      <c r="B34" s="1">
        <v>1</v>
      </c>
      <c r="C34" s="1">
        <v>2</v>
      </c>
      <c r="D34" s="1">
        <v>1</v>
      </c>
      <c r="E34" s="1">
        <v>9300</v>
      </c>
      <c r="F34" s="1" t="s">
        <v>120</v>
      </c>
      <c r="G34" s="1" t="str">
        <f>DEC2HEX(_xlfn.BITOR(_xlfn.BITOR(_xlfn.BITOR(_xlfn.BITLSHIFT(A34,24),_xlfn.BITLSHIFT(B34,16) ), _xlfn.BITLSHIFT(C34,8)), HEX2DEC(D34)),8)</f>
        <v>05010201</v>
      </c>
      <c r="H34" s="1" t="str">
        <f>DEC2HEX(E34,8)</f>
        <v>00002454</v>
      </c>
      <c r="I34" s="1" t="str">
        <f>"0x"&amp;Cat_LF_Check[[#This Row],[Upper 32 Bit(h)]]&amp;Cat_LF_Check[[#This Row],[Lower 32 Bit(h)]]&amp;","</f>
        <v>0x0501020100002454,</v>
      </c>
    </row>
    <row r="35" spans="1:9" x14ac:dyDescent="0.2">
      <c r="A35" s="1">
        <v>0</v>
      </c>
      <c r="B35" s="1">
        <v>1</v>
      </c>
      <c r="C35" s="1">
        <v>2</v>
      </c>
      <c r="D35" s="1">
        <v>1</v>
      </c>
      <c r="E35" s="1">
        <v>15000</v>
      </c>
      <c r="F35" s="1" t="s">
        <v>33</v>
      </c>
      <c r="G35" s="1" t="str">
        <f>DEC2HEX(_xlfn.BITOR(_xlfn.BITOR(_xlfn.BITOR(_xlfn.BITLSHIFT(A35,24),_xlfn.BITLSHIFT(B35,16) ), _xlfn.BITLSHIFT(C35,8)), HEX2DEC(D35)),8)</f>
        <v>00010201</v>
      </c>
      <c r="H35" s="1" t="str">
        <f>DEC2HEX(E35,8)</f>
        <v>00003A98</v>
      </c>
      <c r="I35" s="1" t="str">
        <f>"0x"&amp;Cat_LF_Check[[#This Row],[Upper 32 Bit(h)]]&amp;Cat_LF_Check[[#This Row],[Lower 32 Bit(h)]]&amp;","</f>
        <v>0x0001020100003A98,</v>
      </c>
    </row>
    <row r="36" spans="1:9" x14ac:dyDescent="0.2">
      <c r="A36" s="1">
        <v>0</v>
      </c>
      <c r="B36" s="1">
        <v>0</v>
      </c>
      <c r="C36" s="1">
        <v>0</v>
      </c>
      <c r="D36" s="1">
        <v>0</v>
      </c>
      <c r="E36" s="1">
        <v>0</v>
      </c>
      <c r="F36" s="1" t="s">
        <v>37</v>
      </c>
      <c r="G36" s="1" t="str">
        <f>DEC2HEX(_xlfn.BITOR(_xlfn.BITOR(_xlfn.BITOR(_xlfn.BITLSHIFT(A36,24),_xlfn.BITLSHIFT(B36,16) ), _xlfn.BITLSHIFT(C36,8)), HEX2DEC(D36)),8)</f>
        <v>00000000</v>
      </c>
      <c r="H36" s="1" t="str">
        <f>DEC2HEX(E36,8)</f>
        <v>00000000</v>
      </c>
      <c r="I36" s="1" t="str">
        <f>"0x"&amp;Cat_LF_Check[[#This Row],[Upper 32 Bit(h)]]&amp;Cat_LF_Check[[#This Row],[Lower 32 Bit(h)]]&amp;","</f>
        <v>0x0000000000000000,</v>
      </c>
    </row>
    <row r="38" spans="1:9" x14ac:dyDescent="0.2">
      <c r="A38" s="1" t="s">
        <v>121</v>
      </c>
      <c r="F38" s="1" t="s">
        <v>222</v>
      </c>
    </row>
    <row r="39" spans="1:9" ht="66" x14ac:dyDescent="0.2">
      <c r="A39" s="23" t="s">
        <v>23</v>
      </c>
      <c r="B39" s="23" t="s">
        <v>3</v>
      </c>
      <c r="C39" s="23" t="s">
        <v>14</v>
      </c>
      <c r="D39" s="23" t="s">
        <v>8</v>
      </c>
      <c r="E39" s="1" t="s">
        <v>24</v>
      </c>
      <c r="F39" s="1" t="s">
        <v>25</v>
      </c>
      <c r="G39" s="24" t="s">
        <v>26</v>
      </c>
      <c r="H39" s="24" t="s">
        <v>27</v>
      </c>
      <c r="I39" s="1" t="s">
        <v>17</v>
      </c>
    </row>
    <row r="40" spans="1:9" x14ac:dyDescent="0.2">
      <c r="A40" s="1">
        <v>5</v>
      </c>
      <c r="B40" s="1">
        <v>3</v>
      </c>
      <c r="C40" s="1">
        <v>2</v>
      </c>
      <c r="D40" s="1">
        <v>1</v>
      </c>
      <c r="E40" s="1">
        <v>7600</v>
      </c>
      <c r="F40" s="1" t="s">
        <v>122</v>
      </c>
      <c r="G40" s="1" t="str">
        <f>DEC2HEX(_xlfn.BITOR(_xlfn.BITOR(_xlfn.BITOR(_xlfn.BITLSHIFT(A40,24),_xlfn.BITLSHIFT(B40,16) ), _xlfn.BITLSHIFT(C40,8)), HEX2DEC(D40)),8)</f>
        <v>05030201</v>
      </c>
      <c r="H40" s="1" t="str">
        <f>DEC2HEX(E40,8)</f>
        <v>00001DB0</v>
      </c>
      <c r="I40" s="1" t="str">
        <f>"0x"&amp;Anode_Valve_Check[[#This Row],[Upper 32 Bit(h)]]&amp;Anode_Valve_Check[[#This Row],[Lower 32 Bit(h)]]&amp;","</f>
        <v>0x0503020100001DB0,</v>
      </c>
    </row>
    <row r="41" spans="1:9" x14ac:dyDescent="0.2">
      <c r="A41" s="1">
        <v>0</v>
      </c>
      <c r="B41" s="1">
        <v>1</v>
      </c>
      <c r="C41" s="1">
        <v>2</v>
      </c>
      <c r="D41" s="1">
        <v>1</v>
      </c>
      <c r="E41" s="1">
        <v>15000</v>
      </c>
      <c r="F41" s="1" t="s">
        <v>33</v>
      </c>
      <c r="G41" s="1" t="str">
        <f>DEC2HEX(_xlfn.BITOR(_xlfn.BITOR(_xlfn.BITOR(_xlfn.BITLSHIFT(A41,24),_xlfn.BITLSHIFT(B41,16) ), _xlfn.BITLSHIFT(C41,8)), HEX2DEC(D41)),8)</f>
        <v>00010201</v>
      </c>
      <c r="H41" s="1" t="str">
        <f>DEC2HEX(E41,8)</f>
        <v>00003A98</v>
      </c>
      <c r="I41" s="1" t="str">
        <f>"0x"&amp;Anode_Valve_Check[[#This Row],[Upper 32 Bit(h)]]&amp;Anode_Valve_Check[[#This Row],[Lower 32 Bit(h)]]&amp;","</f>
        <v>0x0001020100003A98,</v>
      </c>
    </row>
    <row r="42" spans="1:9" x14ac:dyDescent="0.2">
      <c r="A42" s="1">
        <v>5</v>
      </c>
      <c r="B42" s="1">
        <v>3</v>
      </c>
      <c r="C42" s="1">
        <v>2</v>
      </c>
      <c r="D42" s="1">
        <v>1</v>
      </c>
      <c r="E42" s="1">
        <v>14750</v>
      </c>
      <c r="F42" s="1" t="s">
        <v>123</v>
      </c>
      <c r="G42" s="1" t="str">
        <f>DEC2HEX(_xlfn.BITOR(_xlfn.BITOR(_xlfn.BITOR(_xlfn.BITLSHIFT(A42,24),_xlfn.BITLSHIFT(B42,16) ), _xlfn.BITLSHIFT(C42,8)), HEX2DEC(D42)),8)</f>
        <v>05030201</v>
      </c>
      <c r="H42" s="1" t="str">
        <f>DEC2HEX(E42,8)</f>
        <v>0000399E</v>
      </c>
      <c r="I42" s="1" t="str">
        <f>"0x"&amp;Anode_Valve_Check[[#This Row],[Upper 32 Bit(h)]]&amp;Anode_Valve_Check[[#This Row],[Lower 32 Bit(h)]]&amp;","</f>
        <v>0x050302010000399E,</v>
      </c>
    </row>
    <row r="43" spans="1:9" x14ac:dyDescent="0.2">
      <c r="A43" s="1">
        <v>0</v>
      </c>
      <c r="B43" s="1">
        <v>1</v>
      </c>
      <c r="C43" s="1">
        <v>2</v>
      </c>
      <c r="D43" s="1">
        <v>1</v>
      </c>
      <c r="E43" s="1">
        <v>15000</v>
      </c>
      <c r="F43" s="1" t="s">
        <v>33</v>
      </c>
      <c r="G43" s="1" t="str">
        <f>DEC2HEX(_xlfn.BITOR(_xlfn.BITOR(_xlfn.BITOR(_xlfn.BITLSHIFT(A43,24),_xlfn.BITLSHIFT(B43,16) ), _xlfn.BITLSHIFT(C43,8)), HEX2DEC(D43)),8)</f>
        <v>00010201</v>
      </c>
      <c r="H43" s="1" t="str">
        <f>DEC2HEX(E43,8)</f>
        <v>00003A98</v>
      </c>
      <c r="I43" s="1" t="str">
        <f>"0x"&amp;Anode_Valve_Check[[#This Row],[Upper 32 Bit(h)]]&amp;Anode_Valve_Check[[#This Row],[Lower 32 Bit(h)]]&amp;","</f>
        <v>0x0001020100003A98,</v>
      </c>
    </row>
    <row r="44" spans="1:9" x14ac:dyDescent="0.2">
      <c r="A44" s="1">
        <v>0</v>
      </c>
      <c r="B44" s="1">
        <v>0</v>
      </c>
      <c r="C44" s="1">
        <v>0</v>
      </c>
      <c r="D44" s="1">
        <v>0</v>
      </c>
      <c r="E44" s="1">
        <v>0</v>
      </c>
      <c r="F44" s="1" t="s">
        <v>37</v>
      </c>
      <c r="G44" s="1" t="str">
        <f>DEC2HEX(_xlfn.BITOR(_xlfn.BITOR(_xlfn.BITOR(_xlfn.BITLSHIFT(A44,24),_xlfn.BITLSHIFT(B44,16) ), _xlfn.BITLSHIFT(C44,8)), HEX2DEC(D44)),8)</f>
        <v>00000000</v>
      </c>
      <c r="H44" s="1" t="str">
        <f>DEC2HEX(E44,8)</f>
        <v>00000000</v>
      </c>
      <c r="I44" s="1" t="str">
        <f>"0x"&amp;Anode_Valve_Check[[#This Row],[Upper 32 Bit(h)]]&amp;Anode_Valve_Check[[#This Row],[Lower 32 Bit(h)]]&amp;","</f>
        <v>0x0000000000000000,</v>
      </c>
    </row>
    <row r="46" spans="1:9" x14ac:dyDescent="0.2">
      <c r="A46" s="1" t="s">
        <v>147</v>
      </c>
      <c r="F46" s="1" t="s">
        <v>223</v>
      </c>
    </row>
    <row r="47" spans="1:9" ht="66" x14ac:dyDescent="0.2">
      <c r="A47" s="23" t="s">
        <v>23</v>
      </c>
      <c r="B47" s="23" t="s">
        <v>3</v>
      </c>
      <c r="C47" s="23" t="s">
        <v>14</v>
      </c>
      <c r="D47" s="23" t="s">
        <v>8</v>
      </c>
      <c r="E47" s="1" t="s">
        <v>24</v>
      </c>
      <c r="F47" s="1" t="s">
        <v>25</v>
      </c>
      <c r="G47" s="24" t="s">
        <v>26</v>
      </c>
      <c r="H47" s="24" t="s">
        <v>27</v>
      </c>
      <c r="I47" s="1" t="s">
        <v>17</v>
      </c>
    </row>
    <row r="48" spans="1:9" x14ac:dyDescent="0.2">
      <c r="A48" s="1">
        <v>5</v>
      </c>
      <c r="B48" s="1">
        <v>2</v>
      </c>
      <c r="C48" s="1">
        <v>2</v>
      </c>
      <c r="D48" s="1">
        <v>1</v>
      </c>
      <c r="E48" s="1">
        <v>99000</v>
      </c>
      <c r="F48" s="1" t="s">
        <v>124</v>
      </c>
      <c r="G48" s="1" t="str">
        <f>DEC2HEX(_xlfn.BITOR(_xlfn.BITOR(_xlfn.BITOR(_xlfn.BITLSHIFT(A48,24),_xlfn.BITLSHIFT(B48,16) ), _xlfn.BITLSHIFT(C48,8)), HEX2DEC(D48)),8)</f>
        <v>05020201</v>
      </c>
      <c r="H48" s="1" t="str">
        <f>DEC2HEX(E48,8)</f>
        <v>000182B8</v>
      </c>
      <c r="I48" s="1" t="str">
        <f>"0x"&amp;Table_Sqnc_Test_Bit_1271516[[#This Row],[Upper 32 Bit(h)]]&amp;Table_Sqnc_Test_Bit_1271516[[#This Row],[Lower 32 Bit(h)]]&amp;","</f>
        <v>0x05020201000182B8,</v>
      </c>
    </row>
    <row r="49" spans="1:9" x14ac:dyDescent="0.2">
      <c r="A49" s="1">
        <v>0</v>
      </c>
      <c r="B49" s="1">
        <v>1</v>
      </c>
      <c r="C49" s="1">
        <v>2</v>
      </c>
      <c r="D49" s="1">
        <v>1</v>
      </c>
      <c r="E49" s="1">
        <v>1800000</v>
      </c>
      <c r="F49" s="1" t="s">
        <v>125</v>
      </c>
      <c r="G49" s="1" t="str">
        <f>DEC2HEX(_xlfn.BITOR(_xlfn.BITOR(_xlfn.BITOR(_xlfn.BITLSHIFT(A49,24),_xlfn.BITLSHIFT(B49,16) ), _xlfn.BITLSHIFT(C49,8)), HEX2DEC(D49)),8)</f>
        <v>00010201</v>
      </c>
      <c r="H49" s="1" t="str">
        <f>DEC2HEX(E49,8)</f>
        <v>001B7740</v>
      </c>
      <c r="I49" s="1" t="str">
        <f>"0x"&amp;Table_Sqnc_Test_Bit_1271516[[#This Row],[Upper 32 Bit(h)]]&amp;Table_Sqnc_Test_Bit_1271516[[#This Row],[Lower 32 Bit(h)]]&amp;","</f>
        <v>0x00010201001B7740,</v>
      </c>
    </row>
    <row r="50" spans="1:9" x14ac:dyDescent="0.2">
      <c r="A50" s="1">
        <v>0</v>
      </c>
      <c r="B50" s="1">
        <v>0</v>
      </c>
      <c r="C50" s="1">
        <v>0</v>
      </c>
      <c r="D50" s="1">
        <v>0</v>
      </c>
      <c r="E50" s="1">
        <v>0</v>
      </c>
      <c r="F50" s="1" t="s">
        <v>37</v>
      </c>
      <c r="G50" s="1" t="str">
        <f>DEC2HEX(_xlfn.BITOR(_xlfn.BITOR(_xlfn.BITOR(_xlfn.BITLSHIFT(A50,24),_xlfn.BITLSHIFT(B50,16) ), _xlfn.BITLSHIFT(C50,8)), HEX2DEC(D50)),8)</f>
        <v>00000000</v>
      </c>
      <c r="H50" s="1" t="str">
        <f>DEC2HEX(E50,8)</f>
        <v>00000000</v>
      </c>
      <c r="I50" s="1" t="str">
        <f>"0x"&amp;Table_Sqnc_Test_Bit_1271516[[#This Row],[Upper 32 Bit(h)]]&amp;Table_Sqnc_Test_Bit_1271516[[#This Row],[Lower 32 Bit(h)]]&amp;","</f>
        <v>0x0000000000000000,</v>
      </c>
    </row>
    <row r="52" spans="1:9" x14ac:dyDescent="0.2">
      <c r="A52" s="1" t="s">
        <v>126</v>
      </c>
      <c r="F52" s="1" t="s">
        <v>224</v>
      </c>
    </row>
    <row r="53" spans="1:9" ht="66" x14ac:dyDescent="0.2">
      <c r="A53" s="23" t="s">
        <v>23</v>
      </c>
      <c r="B53" s="23" t="s">
        <v>3</v>
      </c>
      <c r="C53" s="23" t="s">
        <v>14</v>
      </c>
      <c r="D53" s="23" t="s">
        <v>8</v>
      </c>
      <c r="E53" s="1" t="s">
        <v>24</v>
      </c>
      <c r="F53" s="1" t="s">
        <v>25</v>
      </c>
      <c r="G53" s="24" t="s">
        <v>26</v>
      </c>
      <c r="H53" s="24" t="s">
        <v>27</v>
      </c>
      <c r="I53" s="1" t="s">
        <v>17</v>
      </c>
    </row>
    <row r="54" spans="1:9" x14ac:dyDescent="0.2">
      <c r="A54" s="1">
        <v>3</v>
      </c>
      <c r="B54" s="1">
        <v>1</v>
      </c>
      <c r="C54" s="1">
        <v>2</v>
      </c>
      <c r="D54" s="1">
        <v>1</v>
      </c>
      <c r="E54" s="1">
        <v>2000</v>
      </c>
      <c r="F54" s="1" t="s">
        <v>231</v>
      </c>
      <c r="G54" s="1" t="str">
        <f t="shared" ref="G54:G63" si="2">DEC2HEX(_xlfn.BITOR(_xlfn.BITOR(_xlfn.BITOR(_xlfn.BITLSHIFT(A54,24),_xlfn.BITLSHIFT(B54,16) ), _xlfn.BITLSHIFT(C54,8)), HEX2DEC(D54)),8)</f>
        <v>03010201</v>
      </c>
      <c r="H54" s="1" t="str">
        <f t="shared" ref="H54:H63" si="3">DEC2HEX(E54,8)</f>
        <v>000007D0</v>
      </c>
      <c r="I54" s="1" t="str">
        <f>"0x"&amp;Inner_Coil_Test[[#This Row],[Upper 32 Bit(h)]]&amp;Inner_Coil_Test[[#This Row],[Lower 32 Bit(h)]]&amp;","</f>
        <v>0x03010201000007D0,</v>
      </c>
    </row>
    <row r="55" spans="1:9" x14ac:dyDescent="0.2">
      <c r="A55" s="1">
        <v>3</v>
      </c>
      <c r="B55" s="1">
        <v>9</v>
      </c>
      <c r="C55" s="1">
        <v>2</v>
      </c>
      <c r="D55" s="1">
        <v>1</v>
      </c>
      <c r="E55" s="1">
        <v>0</v>
      </c>
      <c r="F55" s="1" t="s">
        <v>232</v>
      </c>
      <c r="G55" s="1" t="str">
        <f t="shared" si="2"/>
        <v>03090201</v>
      </c>
      <c r="H55" s="1" t="str">
        <f t="shared" si="3"/>
        <v>00000000</v>
      </c>
      <c r="I55" s="1" t="str">
        <f>"0x"&amp;Inner_Coil_Test[[#This Row],[Upper 32 Bit(h)]]&amp;Inner_Coil_Test[[#This Row],[Lower 32 Bit(h)]]&amp;","</f>
        <v>0x0309020100000000,</v>
      </c>
    </row>
    <row r="56" spans="1:9" x14ac:dyDescent="0.2">
      <c r="A56" s="1">
        <v>3</v>
      </c>
      <c r="B56" s="1">
        <v>2</v>
      </c>
      <c r="C56" s="1">
        <v>2</v>
      </c>
      <c r="D56" s="1">
        <v>1</v>
      </c>
      <c r="E56" s="1">
        <v>0</v>
      </c>
      <c r="F56" s="1" t="s">
        <v>39</v>
      </c>
      <c r="G56" s="1" t="str">
        <f t="shared" si="2"/>
        <v>03020201</v>
      </c>
      <c r="H56" s="1" t="str">
        <f t="shared" si="3"/>
        <v>00000000</v>
      </c>
      <c r="I56" s="1" t="str">
        <f>"0x"&amp;Inner_Coil_Test[[#This Row],[Upper 32 Bit(h)]]&amp;Inner_Coil_Test[[#This Row],[Lower 32 Bit(h)]]&amp;","</f>
        <v>0x0302020100000000,</v>
      </c>
    </row>
    <row r="57" spans="1:9" x14ac:dyDescent="0.2">
      <c r="A57" s="1">
        <v>3</v>
      </c>
      <c r="B57" s="1">
        <v>3</v>
      </c>
      <c r="C57" s="1">
        <v>2</v>
      </c>
      <c r="D57" s="1">
        <v>1</v>
      </c>
      <c r="E57" s="1">
        <v>0</v>
      </c>
      <c r="F57" s="1" t="s">
        <v>40</v>
      </c>
      <c r="G57" s="1" t="str">
        <f>DEC2HEX(_xlfn.BITOR(_xlfn.BITOR(_xlfn.BITOR(_xlfn.BITLSHIFT(A57,24),_xlfn.BITLSHIFT(B57,16) ), _xlfn.BITLSHIFT(C57,8)), HEX2DEC(D57)),8)</f>
        <v>03030201</v>
      </c>
      <c r="H57" s="1" t="str">
        <f>DEC2HEX(E57,8)</f>
        <v>00000000</v>
      </c>
      <c r="I57" s="1" t="str">
        <f>"0x"&amp;Inner_Coil_Test[[#This Row],[Upper 32 Bit(h)]]&amp;Inner_Coil_Test[[#This Row],[Lower 32 Bit(h)]]&amp;","</f>
        <v>0x0303020100000000,</v>
      </c>
    </row>
    <row r="58" spans="1:9" x14ac:dyDescent="0.2">
      <c r="A58" s="1">
        <v>0</v>
      </c>
      <c r="B58" s="1">
        <v>1</v>
      </c>
      <c r="C58" s="1">
        <v>2</v>
      </c>
      <c r="D58" s="1">
        <v>1</v>
      </c>
      <c r="E58" s="1">
        <v>1000</v>
      </c>
      <c r="F58" s="1" t="s">
        <v>58</v>
      </c>
      <c r="G58" s="1" t="str">
        <f t="shared" si="2"/>
        <v>00010201</v>
      </c>
      <c r="H58" s="1" t="str">
        <f t="shared" si="3"/>
        <v>000003E8</v>
      </c>
      <c r="I58" s="1" t="str">
        <f>"0x"&amp;Inner_Coil_Test[[#This Row],[Upper 32 Bit(h)]]&amp;Inner_Coil_Test[[#This Row],[Lower 32 Bit(h)]]&amp;","</f>
        <v>0x00010201000003E8,</v>
      </c>
    </row>
    <row r="59" spans="1:9" x14ac:dyDescent="0.2">
      <c r="A59" s="1">
        <v>3</v>
      </c>
      <c r="B59" s="1">
        <v>5</v>
      </c>
      <c r="C59" s="1">
        <v>3</v>
      </c>
      <c r="D59" s="1">
        <v>1</v>
      </c>
      <c r="E59" s="1">
        <v>0</v>
      </c>
      <c r="F59" s="1" t="s">
        <v>42</v>
      </c>
      <c r="G59" s="1" t="str">
        <f t="shared" si="2"/>
        <v>03050301</v>
      </c>
      <c r="H59" s="1" t="str">
        <f t="shared" si="3"/>
        <v>00000000</v>
      </c>
      <c r="I59" s="1" t="str">
        <f>"0x"&amp;Inner_Coil_Test[[#This Row],[Upper 32 Bit(h)]]&amp;Inner_Coil_Test[[#This Row],[Lower 32 Bit(h)]]&amp;","</f>
        <v>0x0305030100000000,</v>
      </c>
    </row>
    <row r="60" spans="1:9" x14ac:dyDescent="0.2">
      <c r="A60" s="1">
        <v>0</v>
      </c>
      <c r="B60" s="1">
        <v>1</v>
      </c>
      <c r="C60" s="1">
        <v>2</v>
      </c>
      <c r="D60" s="1">
        <v>1</v>
      </c>
      <c r="E60" s="1">
        <v>2000</v>
      </c>
      <c r="F60" s="1" t="s">
        <v>136</v>
      </c>
      <c r="G60" s="1" t="str">
        <f>DEC2HEX(_xlfn.BITOR(_xlfn.BITOR(_xlfn.BITOR(_xlfn.BITLSHIFT(A60,24),_xlfn.BITLSHIFT(B60,16) ), _xlfn.BITLSHIFT(C60,8)), HEX2DEC(D60)),8)</f>
        <v>00010201</v>
      </c>
      <c r="H60" s="1" t="str">
        <f>DEC2HEX(E60,8)</f>
        <v>000007D0</v>
      </c>
      <c r="I60" s="1" t="str">
        <f>"0x"&amp;Inner_Coil_Test[[#This Row],[Upper 32 Bit(h)]]&amp;Inner_Coil_Test[[#This Row],[Lower 32 Bit(h)]]&amp;","</f>
        <v>0x00010201000007D0,</v>
      </c>
    </row>
    <row r="61" spans="1:9" x14ac:dyDescent="0.2">
      <c r="A61" s="1">
        <v>3</v>
      </c>
      <c r="B61" s="1">
        <v>8</v>
      </c>
      <c r="C61" s="1">
        <v>3</v>
      </c>
      <c r="D61" s="1">
        <v>1</v>
      </c>
      <c r="E61" s="1">
        <v>0</v>
      </c>
      <c r="F61" s="1" t="s">
        <v>134</v>
      </c>
      <c r="G61" s="1" t="str">
        <f>DEC2HEX(_xlfn.BITOR(_xlfn.BITOR(_xlfn.BITOR(_xlfn.BITLSHIFT(A61,24),_xlfn.BITLSHIFT(B61,16) ), _xlfn.BITLSHIFT(C61,8)), HEX2DEC(D61)),8)</f>
        <v>03080301</v>
      </c>
      <c r="H61" s="1" t="str">
        <f>DEC2HEX(E61,8)</f>
        <v>00000000</v>
      </c>
      <c r="I61" s="1" t="str">
        <f>"0x"&amp;Inner_Coil_Test[[#This Row],[Upper 32 Bit(h)]]&amp;Inner_Coil_Test[[#This Row],[Lower 32 Bit(h)]]&amp;","</f>
        <v>0x0308030100000000,</v>
      </c>
    </row>
    <row r="62" spans="1:9" x14ac:dyDescent="0.2">
      <c r="A62" s="1">
        <v>0</v>
      </c>
      <c r="B62" s="1">
        <v>1</v>
      </c>
      <c r="C62" s="1">
        <v>2</v>
      </c>
      <c r="D62" s="1">
        <v>1</v>
      </c>
      <c r="E62" s="1">
        <v>60000</v>
      </c>
      <c r="F62" s="1" t="s">
        <v>127</v>
      </c>
      <c r="G62" s="1" t="str">
        <f t="shared" si="2"/>
        <v>00010201</v>
      </c>
      <c r="H62" s="1" t="str">
        <f t="shared" si="3"/>
        <v>0000EA60</v>
      </c>
      <c r="I62" s="1" t="str">
        <f>"0x"&amp;Inner_Coil_Test[[#This Row],[Upper 32 Bit(h)]]&amp;Inner_Coil_Test[[#This Row],[Lower 32 Bit(h)]]&amp;","</f>
        <v>0x000102010000EA60,</v>
      </c>
    </row>
    <row r="63" spans="1:9" x14ac:dyDescent="0.2">
      <c r="A63" s="1">
        <v>0</v>
      </c>
      <c r="B63" s="1">
        <v>0</v>
      </c>
      <c r="C63" s="1">
        <v>0</v>
      </c>
      <c r="D63" s="1">
        <v>0</v>
      </c>
      <c r="E63" s="1">
        <v>0</v>
      </c>
      <c r="F63" s="1" t="s">
        <v>37</v>
      </c>
      <c r="G63" s="1" t="str">
        <f t="shared" si="2"/>
        <v>00000000</v>
      </c>
      <c r="H63" s="1" t="str">
        <f t="shared" si="3"/>
        <v>00000000</v>
      </c>
      <c r="I63" s="1" t="str">
        <f>"0x"&amp;Inner_Coil_Test[[#This Row],[Upper 32 Bit(h)]]&amp;Inner_Coil_Test[[#This Row],[Lower 32 Bit(h)]]&amp;","</f>
        <v>0x0000000000000000,</v>
      </c>
    </row>
    <row r="65" spans="1:9" x14ac:dyDescent="0.2">
      <c r="A65" s="1" t="s">
        <v>128</v>
      </c>
      <c r="F65" s="1" t="s">
        <v>225</v>
      </c>
    </row>
    <row r="66" spans="1:9" ht="66" x14ac:dyDescent="0.2">
      <c r="A66" s="23" t="s">
        <v>23</v>
      </c>
      <c r="B66" s="23" t="s">
        <v>3</v>
      </c>
      <c r="C66" s="23" t="s">
        <v>14</v>
      </c>
      <c r="D66" s="23" t="s">
        <v>8</v>
      </c>
      <c r="E66" s="1" t="s">
        <v>24</v>
      </c>
      <c r="F66" s="1" t="s">
        <v>25</v>
      </c>
      <c r="G66" s="24" t="s">
        <v>26</v>
      </c>
      <c r="H66" s="24" t="s">
        <v>27</v>
      </c>
      <c r="I66" s="1" t="s">
        <v>17</v>
      </c>
    </row>
    <row r="67" spans="1:9" x14ac:dyDescent="0.2">
      <c r="A67" s="1">
        <v>3</v>
      </c>
      <c r="B67" s="1">
        <v>9</v>
      </c>
      <c r="C67" s="1">
        <v>2</v>
      </c>
      <c r="D67" s="1">
        <v>1</v>
      </c>
      <c r="E67" s="1">
        <v>2000</v>
      </c>
      <c r="F67" s="1" t="s">
        <v>232</v>
      </c>
      <c r="G67" s="1" t="str">
        <f t="shared" ref="G67:G75" si="4">DEC2HEX(_xlfn.BITOR(_xlfn.BITOR(_xlfn.BITOR(_xlfn.BITLSHIFT(A67,24),_xlfn.BITLSHIFT(B67,16) ), _xlfn.BITLSHIFT(C67,8)), HEX2DEC(D67)),8)</f>
        <v>03090201</v>
      </c>
      <c r="H67" s="1" t="str">
        <f t="shared" ref="H67:H75" si="5">DEC2HEX(E67,8)</f>
        <v>000007D0</v>
      </c>
      <c r="I67" s="1" t="str">
        <f>"0x"&amp;Outer_Coil_Test[[#This Row],[Upper 32 Bit(h)]]&amp;Outer_Coil_Test[[#This Row],[Lower 32 Bit(h)]]&amp;","</f>
        <v>0x03090201000007D0,</v>
      </c>
    </row>
    <row r="68" spans="1:9" x14ac:dyDescent="0.2">
      <c r="A68" s="1">
        <v>3</v>
      </c>
      <c r="B68" s="1">
        <v>1</v>
      </c>
      <c r="C68" s="1">
        <v>2</v>
      </c>
      <c r="D68" s="1">
        <v>1</v>
      </c>
      <c r="E68" s="1">
        <v>0</v>
      </c>
      <c r="F68" s="1" t="s">
        <v>231</v>
      </c>
      <c r="G68" s="1" t="str">
        <f>DEC2HEX(_xlfn.BITOR(_xlfn.BITOR(_xlfn.BITOR(_xlfn.BITLSHIFT(A68,24),_xlfn.BITLSHIFT(B68,16) ), _xlfn.BITLSHIFT(C68,8)), HEX2DEC(D68)),8)</f>
        <v>03010201</v>
      </c>
      <c r="H68" s="1" t="str">
        <f>DEC2HEX(E68,8)</f>
        <v>00000000</v>
      </c>
      <c r="I68" s="1" t="str">
        <f>"0x"&amp;Outer_Coil_Test[[#This Row],[Upper 32 Bit(h)]]&amp;Outer_Coil_Test[[#This Row],[Lower 32 Bit(h)]]&amp;","</f>
        <v>0x0301020100000000,</v>
      </c>
    </row>
    <row r="69" spans="1:9" x14ac:dyDescent="0.2">
      <c r="A69" s="1">
        <v>3</v>
      </c>
      <c r="B69" s="1">
        <v>3</v>
      </c>
      <c r="C69" s="1">
        <v>2</v>
      </c>
      <c r="D69" s="1">
        <v>1</v>
      </c>
      <c r="E69" s="1">
        <v>0</v>
      </c>
      <c r="F69" s="1" t="s">
        <v>40</v>
      </c>
      <c r="G69" s="1" t="str">
        <f t="shared" si="4"/>
        <v>03030201</v>
      </c>
      <c r="H69" s="1" t="str">
        <f t="shared" si="5"/>
        <v>00000000</v>
      </c>
      <c r="I69" s="1" t="str">
        <f>"0x"&amp;Outer_Coil_Test[[#This Row],[Upper 32 Bit(h)]]&amp;Outer_Coil_Test[[#This Row],[Lower 32 Bit(h)]]&amp;","</f>
        <v>0x0303020100000000,</v>
      </c>
    </row>
    <row r="70" spans="1:9" x14ac:dyDescent="0.2">
      <c r="A70" s="1">
        <v>0</v>
      </c>
      <c r="B70" s="1">
        <v>1</v>
      </c>
      <c r="C70" s="1">
        <v>2</v>
      </c>
      <c r="D70" s="1">
        <v>1</v>
      </c>
      <c r="E70" s="1">
        <v>1000</v>
      </c>
      <c r="F70" s="1" t="s">
        <v>58</v>
      </c>
      <c r="G70" s="1" t="str">
        <f t="shared" si="4"/>
        <v>00010201</v>
      </c>
      <c r="H70" s="1" t="str">
        <f t="shared" si="5"/>
        <v>000003E8</v>
      </c>
      <c r="I70" s="1" t="str">
        <f>"0x"&amp;Outer_Coil_Test[[#This Row],[Upper 32 Bit(h)]]&amp;Outer_Coil_Test[[#This Row],[Lower 32 Bit(h)]]&amp;","</f>
        <v>0x00010201000003E8,</v>
      </c>
    </row>
    <row r="71" spans="1:9" x14ac:dyDescent="0.2">
      <c r="A71" s="1">
        <v>3</v>
      </c>
      <c r="B71" s="1">
        <v>5</v>
      </c>
      <c r="C71" s="1">
        <v>3</v>
      </c>
      <c r="D71" s="1">
        <v>1</v>
      </c>
      <c r="E71" s="1">
        <v>0</v>
      </c>
      <c r="F71" s="1" t="s">
        <v>42</v>
      </c>
      <c r="G71" s="1" t="str">
        <f t="shared" si="4"/>
        <v>03050301</v>
      </c>
      <c r="H71" s="1" t="str">
        <f t="shared" si="5"/>
        <v>00000000</v>
      </c>
      <c r="I71" s="1" t="str">
        <f>"0x"&amp;Outer_Coil_Test[[#This Row],[Upper 32 Bit(h)]]&amp;Outer_Coil_Test[[#This Row],[Lower 32 Bit(h)]]&amp;","</f>
        <v>0x0305030100000000,</v>
      </c>
    </row>
    <row r="72" spans="1:9" x14ac:dyDescent="0.2">
      <c r="A72" s="1">
        <v>0</v>
      </c>
      <c r="B72" s="1">
        <v>1</v>
      </c>
      <c r="C72" s="1">
        <v>2</v>
      </c>
      <c r="D72" s="1">
        <v>1</v>
      </c>
      <c r="E72" s="1">
        <v>2000</v>
      </c>
      <c r="F72" s="1" t="s">
        <v>136</v>
      </c>
      <c r="G72" s="1" t="str">
        <f>DEC2HEX(_xlfn.BITOR(_xlfn.BITOR(_xlfn.BITOR(_xlfn.BITLSHIFT(A72,24),_xlfn.BITLSHIFT(B72,16) ), _xlfn.BITLSHIFT(C72,8)), HEX2DEC(D72)),8)</f>
        <v>00010201</v>
      </c>
      <c r="H72" s="1" t="str">
        <f>DEC2HEX(E72,8)</f>
        <v>000007D0</v>
      </c>
      <c r="I72" s="1" t="str">
        <f>"0x"&amp;Outer_Coil_Test[[#This Row],[Upper 32 Bit(h)]]&amp;Outer_Coil_Test[[#This Row],[Lower 32 Bit(h)]]&amp;","</f>
        <v>0x00010201000007D0,</v>
      </c>
    </row>
    <row r="73" spans="1:9" x14ac:dyDescent="0.2">
      <c r="A73" s="1">
        <v>3</v>
      </c>
      <c r="B73" s="1">
        <v>8</v>
      </c>
      <c r="C73" s="1">
        <v>3</v>
      </c>
      <c r="D73" s="1">
        <v>1</v>
      </c>
      <c r="E73" s="1">
        <v>0</v>
      </c>
      <c r="F73" s="1" t="s">
        <v>134</v>
      </c>
      <c r="G73" s="1" t="str">
        <f>DEC2HEX(_xlfn.BITOR(_xlfn.BITOR(_xlfn.BITOR(_xlfn.BITLSHIFT(A73,24),_xlfn.BITLSHIFT(B73,16) ), _xlfn.BITLSHIFT(C73,8)), HEX2DEC(D73)),8)</f>
        <v>03080301</v>
      </c>
      <c r="H73" s="1" t="str">
        <f>DEC2HEX(E73,8)</f>
        <v>00000000</v>
      </c>
      <c r="I73" s="1" t="str">
        <f>"0x"&amp;Outer_Coil_Test[[#This Row],[Upper 32 Bit(h)]]&amp;Outer_Coil_Test[[#This Row],[Lower 32 Bit(h)]]&amp;","</f>
        <v>0x0308030100000000,</v>
      </c>
    </row>
    <row r="74" spans="1:9" x14ac:dyDescent="0.2">
      <c r="A74" s="1">
        <v>0</v>
      </c>
      <c r="B74" s="1">
        <v>1</v>
      </c>
      <c r="C74" s="1">
        <v>2</v>
      </c>
      <c r="D74" s="1">
        <v>1</v>
      </c>
      <c r="E74" s="1">
        <v>60000</v>
      </c>
      <c r="F74" s="1" t="s">
        <v>127</v>
      </c>
      <c r="G74" s="1" t="str">
        <f t="shared" si="4"/>
        <v>00010201</v>
      </c>
      <c r="H74" s="1" t="str">
        <f t="shared" si="5"/>
        <v>0000EA60</v>
      </c>
      <c r="I74" s="1" t="str">
        <f>"0x"&amp;Outer_Coil_Test[[#This Row],[Upper 32 Bit(h)]]&amp;Outer_Coil_Test[[#This Row],[Lower 32 Bit(h)]]&amp;","</f>
        <v>0x000102010000EA60,</v>
      </c>
    </row>
    <row r="75" spans="1:9" x14ac:dyDescent="0.2">
      <c r="A75" s="1">
        <v>0</v>
      </c>
      <c r="B75" s="1">
        <v>0</v>
      </c>
      <c r="C75" s="1">
        <v>0</v>
      </c>
      <c r="D75" s="1">
        <v>0</v>
      </c>
      <c r="E75" s="1">
        <v>0</v>
      </c>
      <c r="F75" s="1" t="s">
        <v>37</v>
      </c>
      <c r="G75" s="1" t="str">
        <f t="shared" si="4"/>
        <v>00000000</v>
      </c>
      <c r="H75" s="1" t="str">
        <f t="shared" si="5"/>
        <v>00000000</v>
      </c>
      <c r="I75" s="1" t="str">
        <f>"0x"&amp;Outer_Coil_Test[[#This Row],[Upper 32 Bit(h)]]&amp;Outer_Coil_Test[[#This Row],[Lower 32 Bit(h)]]&amp;","</f>
        <v>0x0000000000000000,</v>
      </c>
    </row>
    <row r="77" spans="1:9" x14ac:dyDescent="0.2">
      <c r="A77" s="1" t="s">
        <v>129</v>
      </c>
      <c r="F77" s="1" t="s">
        <v>226</v>
      </c>
    </row>
    <row r="78" spans="1:9" ht="66" x14ac:dyDescent="0.2">
      <c r="A78" s="23" t="s">
        <v>23</v>
      </c>
      <c r="B78" s="23" t="s">
        <v>3</v>
      </c>
      <c r="C78" s="23" t="s">
        <v>14</v>
      </c>
      <c r="D78" s="23" t="s">
        <v>8</v>
      </c>
      <c r="E78" s="1" t="s">
        <v>24</v>
      </c>
      <c r="F78" s="1" t="s">
        <v>25</v>
      </c>
      <c r="G78" s="24" t="s">
        <v>26</v>
      </c>
      <c r="H78" s="24" t="s">
        <v>27</v>
      </c>
      <c r="I78" s="1" t="s">
        <v>17</v>
      </c>
    </row>
    <row r="79" spans="1:9" x14ac:dyDescent="0.2">
      <c r="A79" s="1">
        <v>1</v>
      </c>
      <c r="B79" s="1">
        <v>1</v>
      </c>
      <c r="C79" s="1">
        <v>8</v>
      </c>
      <c r="D79" s="1">
        <v>9</v>
      </c>
      <c r="E79" s="1">
        <v>150000</v>
      </c>
      <c r="F79" s="1" t="s">
        <v>235</v>
      </c>
      <c r="G79" s="1" t="str">
        <f>DEC2HEX(_xlfn.BITOR(_xlfn.BITOR(_xlfn.BITOR(_xlfn.BITLSHIFT(A79,24),_xlfn.BITLSHIFT(B79,16) ), _xlfn.BITLSHIFT(C79,8)), HEX2DEC(D79)),8)</f>
        <v>01010809</v>
      </c>
      <c r="H79" s="1" t="str">
        <f>DEC2HEX(E79,8)</f>
        <v>000249F0</v>
      </c>
      <c r="I79" s="1" t="str">
        <f>"0x"&amp;Keeper_Test[[#This Row],[Upper 32 Bit(h)]]&amp;Keeper_Test[[#This Row],[Lower 32 Bit(h)]]&amp;","</f>
        <v>0x01010809000249F0,</v>
      </c>
    </row>
    <row r="80" spans="1:9" x14ac:dyDescent="0.2">
      <c r="A80" s="1">
        <v>1</v>
      </c>
      <c r="B80" s="1">
        <v>2</v>
      </c>
      <c r="C80" s="1">
        <v>8</v>
      </c>
      <c r="D80" s="1">
        <v>9</v>
      </c>
      <c r="E80" s="1">
        <v>251</v>
      </c>
      <c r="F80" s="1" t="s">
        <v>234</v>
      </c>
      <c r="G80" s="1" t="str">
        <f>DEC2HEX(_xlfn.BITOR(_xlfn.BITOR(_xlfn.BITOR(_xlfn.BITLSHIFT(A80,24),_xlfn.BITLSHIFT(B80,16) ), _xlfn.BITLSHIFT(C80,8)), HEX2DEC(D80)),8)</f>
        <v>01020809</v>
      </c>
      <c r="H80" s="1" t="str">
        <f>DEC2HEX(E80,8)</f>
        <v>000000FB</v>
      </c>
      <c r="I80" s="1" t="str">
        <f>"0x"&amp;Keeper_Test[[#This Row],[Upper 32 Bit(h)]]&amp;Keeper_Test[[#This Row],[Lower 32 Bit(h)]]&amp;","</f>
        <v>0x01020809000000FB,</v>
      </c>
    </row>
    <row r="81" spans="1:9" x14ac:dyDescent="0.2">
      <c r="A81" s="1">
        <v>1</v>
      </c>
      <c r="B81" s="1">
        <v>6</v>
      </c>
      <c r="C81" s="1">
        <v>8</v>
      </c>
      <c r="D81" s="1">
        <v>9</v>
      </c>
      <c r="E81" s="1">
        <v>10</v>
      </c>
      <c r="F81" s="1" t="s">
        <v>142</v>
      </c>
      <c r="G81" s="1" t="str">
        <f>DEC2HEX(_xlfn.BITOR(_xlfn.BITOR(_xlfn.BITOR(_xlfn.BITLSHIFT(A81,24),_xlfn.BITLSHIFT(B81,16) ), _xlfn.BITLSHIFT(C81,8)), HEX2DEC(D81)),8)</f>
        <v>01060809</v>
      </c>
      <c r="H81" s="1" t="str">
        <f>DEC2HEX(E81,8)</f>
        <v>0000000A</v>
      </c>
      <c r="I81" s="1" t="str">
        <f>"0x"&amp;Keeper_Test[[#This Row],[Upper 32 Bit(h)]]&amp;Keeper_Test[[#This Row],[Lower 32 Bit(h)]]&amp;","</f>
        <v>0x010608090000000A,</v>
      </c>
    </row>
    <row r="82" spans="1:9" x14ac:dyDescent="0.2">
      <c r="A82" s="1">
        <v>0</v>
      </c>
      <c r="B82" s="1">
        <v>1</v>
      </c>
      <c r="C82" s="1">
        <v>8</v>
      </c>
      <c r="D82" s="1">
        <v>9</v>
      </c>
      <c r="E82" s="1">
        <v>5000</v>
      </c>
      <c r="F82" s="1" t="s">
        <v>130</v>
      </c>
      <c r="G82" s="1" t="str">
        <f>DEC2HEX(_xlfn.BITOR(_xlfn.BITOR(_xlfn.BITOR(_xlfn.BITLSHIFT(A82,24),_xlfn.BITLSHIFT(B82,16) ), _xlfn.BITLSHIFT(C82,8)), HEX2DEC(D82)),8)</f>
        <v>00010809</v>
      </c>
      <c r="H82" s="1" t="str">
        <f>DEC2HEX(E82,8)</f>
        <v>00001388</v>
      </c>
      <c r="I82" s="1" t="str">
        <f>"0x"&amp;Keeper_Test[[#This Row],[Upper 32 Bit(h)]]&amp;Keeper_Test[[#This Row],[Lower 32 Bit(h)]]&amp;","</f>
        <v>0x0001080900001388,</v>
      </c>
    </row>
    <row r="83" spans="1:9" x14ac:dyDescent="0.2">
      <c r="A83" s="1">
        <v>0</v>
      </c>
      <c r="B83" s="1">
        <v>0</v>
      </c>
      <c r="C83" s="1">
        <v>0</v>
      </c>
      <c r="D83" s="1">
        <v>0</v>
      </c>
      <c r="E83" s="1">
        <v>0</v>
      </c>
      <c r="F83" s="1" t="s">
        <v>37</v>
      </c>
      <c r="G83" s="1" t="str">
        <f>DEC2HEX(_xlfn.BITOR(_xlfn.BITOR(_xlfn.BITOR(_xlfn.BITLSHIFT(A83,24),_xlfn.BITLSHIFT(B83,16) ), _xlfn.BITLSHIFT(C83,8)), HEX2DEC(D83)),8)</f>
        <v>00000000</v>
      </c>
      <c r="H83" s="1" t="str">
        <f>DEC2HEX(E83,8)</f>
        <v>00000000</v>
      </c>
      <c r="I83" s="1" t="str">
        <f>"0x"&amp;Keeper_Test[[#This Row],[Upper 32 Bit(h)]]&amp;Keeper_Test[[#This Row],[Lower 32 Bit(h)]]&amp;","</f>
        <v>0x0000000000000000,</v>
      </c>
    </row>
    <row r="85" spans="1:9" x14ac:dyDescent="0.2">
      <c r="A85" s="1" t="s">
        <v>131</v>
      </c>
      <c r="F85" s="1" t="s">
        <v>227</v>
      </c>
      <c r="G85" s="1" t="e">
        <f>DEC2HEX(F85)</f>
        <v>#VALUE!</v>
      </c>
    </row>
    <row r="86" spans="1:9" ht="66" x14ac:dyDescent="0.2">
      <c r="A86" s="23" t="s">
        <v>23</v>
      </c>
      <c r="B86" s="23" t="s">
        <v>3</v>
      </c>
      <c r="C86" s="23" t="s">
        <v>14</v>
      </c>
      <c r="D86" s="23" t="s">
        <v>8</v>
      </c>
      <c r="E86" s="1" t="s">
        <v>24</v>
      </c>
      <c r="F86" s="1" t="s">
        <v>25</v>
      </c>
      <c r="G86" s="24" t="s">
        <v>26</v>
      </c>
      <c r="H86" s="24" t="s">
        <v>27</v>
      </c>
      <c r="I86" s="1" t="s">
        <v>17</v>
      </c>
    </row>
    <row r="87" spans="1:9" x14ac:dyDescent="0.2">
      <c r="A87" s="1">
        <v>2</v>
      </c>
      <c r="B87" s="1">
        <v>1</v>
      </c>
      <c r="C87" s="1">
        <v>2</v>
      </c>
      <c r="D87" s="1">
        <v>1</v>
      </c>
      <c r="E87" s="1">
        <v>200000</v>
      </c>
      <c r="F87" s="1" t="s">
        <v>132</v>
      </c>
      <c r="G87" s="1" t="str">
        <f t="shared" ref="G87:G92" si="6">DEC2HEX(_xlfn.BITOR(_xlfn.BITOR(_xlfn.BITOR(_xlfn.BITLSHIFT(A87,24),_xlfn.BITLSHIFT(B87,16) ), _xlfn.BITLSHIFT(C87,8)), HEX2DEC(D87)),8)</f>
        <v>02010201</v>
      </c>
      <c r="H87" s="1" t="str">
        <f t="shared" ref="H87:H92" si="7">DEC2HEX(E87,8)</f>
        <v>00030D40</v>
      </c>
      <c r="I87" s="1" t="str">
        <f>"0x"&amp;Anode_Test[[#This Row],[Upper 32 Bit(h)]]&amp;Anode_Test[[#This Row],[Lower 32 Bit(h)]]&amp;","</f>
        <v>0x0201020100030D40,</v>
      </c>
    </row>
    <row r="88" spans="1:9" x14ac:dyDescent="0.2">
      <c r="A88" s="1">
        <v>2</v>
      </c>
      <c r="B88" s="1">
        <v>2</v>
      </c>
      <c r="C88" s="1">
        <v>2</v>
      </c>
      <c r="D88" s="1">
        <v>1</v>
      </c>
      <c r="E88" s="1">
        <v>10</v>
      </c>
      <c r="F88" s="1" t="s">
        <v>133</v>
      </c>
      <c r="G88" s="1" t="str">
        <f t="shared" si="6"/>
        <v>02020201</v>
      </c>
      <c r="H88" s="1" t="str">
        <f t="shared" si="7"/>
        <v>0000000A</v>
      </c>
      <c r="I88" s="1" t="str">
        <f>"0x"&amp;Anode_Test[[#This Row],[Upper 32 Bit(h)]]&amp;Anode_Test[[#This Row],[Lower 32 Bit(h)]]&amp;","</f>
        <v>0x020202010000000A,</v>
      </c>
    </row>
    <row r="89" spans="1:9" x14ac:dyDescent="0.2">
      <c r="A89" s="1">
        <v>2</v>
      </c>
      <c r="B89" s="1">
        <v>6</v>
      </c>
      <c r="C89" s="1">
        <v>2</v>
      </c>
      <c r="D89" s="1">
        <v>3</v>
      </c>
      <c r="E89" s="1">
        <v>5</v>
      </c>
      <c r="F89" s="1" t="s">
        <v>233</v>
      </c>
      <c r="G89" s="1" t="str">
        <f t="shared" si="6"/>
        <v>02060203</v>
      </c>
      <c r="H89" s="1" t="str">
        <f t="shared" si="7"/>
        <v>00000005</v>
      </c>
      <c r="I89" s="1" t="str">
        <f>"0x"&amp;Anode_Test[[#This Row],[Upper 32 Bit(h)]]&amp;Anode_Test[[#This Row],[Lower 32 Bit(h)]]&amp;","</f>
        <v>0x0206020300000005,</v>
      </c>
    </row>
    <row r="90" spans="1:9" x14ac:dyDescent="0.2">
      <c r="A90" s="1">
        <v>0</v>
      </c>
      <c r="B90" s="1">
        <v>1</v>
      </c>
      <c r="C90" s="1">
        <v>2</v>
      </c>
      <c r="D90" s="1">
        <v>1</v>
      </c>
      <c r="E90" s="1">
        <v>5000</v>
      </c>
      <c r="F90" s="1" t="s">
        <v>130</v>
      </c>
      <c r="G90" s="1" t="str">
        <f t="shared" si="6"/>
        <v>00010201</v>
      </c>
      <c r="H90" s="1" t="str">
        <f t="shared" si="7"/>
        <v>00001388</v>
      </c>
      <c r="I90" s="1" t="str">
        <f>"0x"&amp;Anode_Test[[#This Row],[Upper 32 Bit(h)]]&amp;Anode_Test[[#This Row],[Lower 32 Bit(h)]]&amp;","</f>
        <v>0x0001020100001388,</v>
      </c>
    </row>
    <row r="91" spans="1:9" x14ac:dyDescent="0.2">
      <c r="A91" s="1">
        <v>2</v>
      </c>
      <c r="B91" s="1">
        <v>4</v>
      </c>
      <c r="C91" s="1">
        <v>2</v>
      </c>
      <c r="D91" s="1">
        <v>3</v>
      </c>
      <c r="E91" s="1">
        <v>0</v>
      </c>
      <c r="F91" s="1" t="s">
        <v>100</v>
      </c>
      <c r="G91" s="1" t="str">
        <f t="shared" si="6"/>
        <v>02040203</v>
      </c>
      <c r="H91" s="1" t="str">
        <f t="shared" si="7"/>
        <v>00000000</v>
      </c>
      <c r="I91" s="1" t="str">
        <f>"0x"&amp;Anode_Test[[#This Row],[Upper 32 Bit(h)]]&amp;Anode_Test[[#This Row],[Lower 32 Bit(h)]]&amp;","</f>
        <v>0x0204020300000000,</v>
      </c>
    </row>
    <row r="92" spans="1:9" x14ac:dyDescent="0.2">
      <c r="A92" s="1">
        <v>0</v>
      </c>
      <c r="B92" s="1">
        <v>0</v>
      </c>
      <c r="C92" s="1">
        <v>0</v>
      </c>
      <c r="D92" s="1">
        <v>0</v>
      </c>
      <c r="E92" s="1">
        <v>0</v>
      </c>
      <c r="F92" s="1" t="s">
        <v>37</v>
      </c>
      <c r="G92" s="1" t="str">
        <f t="shared" si="6"/>
        <v>00000000</v>
      </c>
      <c r="H92" s="1" t="str">
        <f t="shared" si="7"/>
        <v>00000000</v>
      </c>
      <c r="I92" s="1" t="str">
        <f>"0x"&amp;Anode_Test[[#This Row],[Upper 32 Bit(h)]]&amp;Anode_Test[[#This Row],[Lower 32 Bit(h)]]&amp;","</f>
        <v>0x0000000000000000,</v>
      </c>
    </row>
    <row r="95" spans="1:9" x14ac:dyDescent="0.2">
      <c r="A95" s="1" t="s">
        <v>143</v>
      </c>
      <c r="F95" s="1" t="s">
        <v>228</v>
      </c>
      <c r="G95" s="1" t="e">
        <f>DEC2HEX(F95)</f>
        <v>#VALUE!</v>
      </c>
    </row>
    <row r="96" spans="1:9" ht="66" x14ac:dyDescent="0.2">
      <c r="A96" s="23" t="s">
        <v>23</v>
      </c>
      <c r="B96" s="23" t="s">
        <v>3</v>
      </c>
      <c r="C96" s="23" t="s">
        <v>14</v>
      </c>
      <c r="D96" s="23" t="s">
        <v>8</v>
      </c>
      <c r="E96" s="1" t="s">
        <v>24</v>
      </c>
      <c r="F96" s="1" t="s">
        <v>25</v>
      </c>
      <c r="G96" s="24" t="s">
        <v>26</v>
      </c>
      <c r="H96" s="24" t="s">
        <v>27</v>
      </c>
      <c r="I96" s="1" t="s">
        <v>17</v>
      </c>
    </row>
    <row r="97" spans="1:9" x14ac:dyDescent="0.2">
      <c r="A97" s="1">
        <v>5</v>
      </c>
      <c r="B97" s="1">
        <v>1</v>
      </c>
      <c r="C97" s="1">
        <v>2</v>
      </c>
      <c r="D97" s="1">
        <v>1</v>
      </c>
      <c r="E97" s="1">
        <v>40000</v>
      </c>
      <c r="F97" s="1" t="s">
        <v>144</v>
      </c>
      <c r="G97" s="1" t="str">
        <f>DEC2HEX(_xlfn.BITOR(_xlfn.BITOR(_xlfn.BITOR(_xlfn.BITLSHIFT(A97,24),_xlfn.BITLSHIFT(B97,16) ), _xlfn.BITLSHIFT(C97,8)), HEX2DEC(D97)),8)</f>
        <v>05010201</v>
      </c>
      <c r="H97" s="1" t="str">
        <f>DEC2HEX(E97,8)</f>
        <v>00009C40</v>
      </c>
      <c r="I97" s="1" t="str">
        <f>"0x"&amp;Cat_LF_Check_Amb[[#This Row],[Upper 32 Bit(h)]]&amp;Cat_LF_Check_Amb[[#This Row],[Lower 32 Bit(h)]]&amp;","</f>
        <v>0x0501020100009C40,</v>
      </c>
    </row>
    <row r="98" spans="1:9" x14ac:dyDescent="0.2">
      <c r="A98" s="1">
        <v>0</v>
      </c>
      <c r="B98" s="1">
        <v>1</v>
      </c>
      <c r="C98" s="1">
        <v>2</v>
      </c>
      <c r="D98" s="1">
        <v>1</v>
      </c>
      <c r="E98" s="1">
        <v>30000</v>
      </c>
      <c r="F98" s="1" t="s">
        <v>33</v>
      </c>
      <c r="G98" s="1" t="str">
        <f>DEC2HEX(_xlfn.BITOR(_xlfn.BITOR(_xlfn.BITOR(_xlfn.BITLSHIFT(A98,24),_xlfn.BITLSHIFT(B98,16) ), _xlfn.BITLSHIFT(C98,8)), HEX2DEC(D98)),8)</f>
        <v>00010201</v>
      </c>
      <c r="H98" s="1" t="str">
        <f>DEC2HEX(E98,8)</f>
        <v>00007530</v>
      </c>
      <c r="I98" s="1" t="str">
        <f>"0x"&amp;Cat_LF_Check_Amb[[#This Row],[Upper 32 Bit(h)]]&amp;Cat_LF_Check_Amb[[#This Row],[Lower 32 Bit(h)]]&amp;","</f>
        <v>0x0001020100007530,</v>
      </c>
    </row>
    <row r="99" spans="1:9" x14ac:dyDescent="0.2">
      <c r="A99" s="1">
        <v>0</v>
      </c>
      <c r="B99" s="1">
        <v>0</v>
      </c>
      <c r="C99" s="1">
        <v>0</v>
      </c>
      <c r="D99" s="1">
        <v>0</v>
      </c>
      <c r="E99" s="1">
        <v>0</v>
      </c>
      <c r="F99" s="1" t="s">
        <v>37</v>
      </c>
      <c r="G99" s="1" t="str">
        <f>DEC2HEX(_xlfn.BITOR(_xlfn.BITOR(_xlfn.BITOR(_xlfn.BITLSHIFT(A99,24),_xlfn.BITLSHIFT(B99,16) ), _xlfn.BITLSHIFT(C99,8)), HEX2DEC(D99)),8)</f>
        <v>00000000</v>
      </c>
      <c r="H99" s="1" t="str">
        <f>DEC2HEX(E99,8)</f>
        <v>00000000</v>
      </c>
      <c r="I99" s="1" t="str">
        <f>"0x"&amp;Cat_LF_Check_Amb[[#This Row],[Upper 32 Bit(h)]]&amp;Cat_LF_Check_Amb[[#This Row],[Lower 32 Bit(h)]]&amp;","</f>
        <v>0x0000000000000000,</v>
      </c>
    </row>
    <row r="100" spans="1:9" x14ac:dyDescent="0.2">
      <c r="A100" s="1">
        <v>0</v>
      </c>
      <c r="B100" s="1">
        <v>0</v>
      </c>
      <c r="C100" s="1">
        <v>0</v>
      </c>
      <c r="D100" s="1">
        <v>0</v>
      </c>
      <c r="E100" s="1">
        <v>0</v>
      </c>
      <c r="F100" s="1" t="s">
        <v>37</v>
      </c>
      <c r="G100" s="1" t="str">
        <f>DEC2HEX(_xlfn.BITOR(_xlfn.BITOR(_xlfn.BITOR(_xlfn.BITLSHIFT(A100,24),_xlfn.BITLSHIFT(B100,16) ), _xlfn.BITLSHIFT(C100,8)), HEX2DEC(D100)),8)</f>
        <v>00000000</v>
      </c>
      <c r="H100" s="1" t="str">
        <f>DEC2HEX(E100,8)</f>
        <v>00000000</v>
      </c>
      <c r="I100" s="1" t="str">
        <f>"0x"&amp;Cat_LF_Check_Amb[[#This Row],[Upper 32 Bit(h)]]&amp;Cat_LF_Check_Amb[[#This Row],[Lower 32 Bit(h)]]&amp;","</f>
        <v>0x0000000000000000,</v>
      </c>
    </row>
    <row r="101" spans="1:9" x14ac:dyDescent="0.2">
      <c r="A101" s="1">
        <v>0</v>
      </c>
      <c r="B101" s="1">
        <v>0</v>
      </c>
      <c r="C101" s="1">
        <v>0</v>
      </c>
      <c r="D101" s="1">
        <v>0</v>
      </c>
      <c r="E101" s="1">
        <v>0</v>
      </c>
      <c r="F101" s="1" t="s">
        <v>37</v>
      </c>
      <c r="G101" s="1" t="str">
        <f>DEC2HEX(_xlfn.BITOR(_xlfn.BITOR(_xlfn.BITOR(_xlfn.BITLSHIFT(A101,24),_xlfn.BITLSHIFT(B101,16) ), _xlfn.BITLSHIFT(C101,8)), HEX2DEC(D101)),8)</f>
        <v>00000000</v>
      </c>
      <c r="H101" s="1" t="str">
        <f>DEC2HEX(E101,8)</f>
        <v>00000000</v>
      </c>
      <c r="I101" s="1" t="str">
        <f>"0x"&amp;Cat_LF_Check_Amb[[#This Row],[Upper 32 Bit(h)]]&amp;Cat_LF_Check_Amb[[#This Row],[Lower 32 Bit(h)]]&amp;","</f>
        <v>0x0000000000000000,</v>
      </c>
    </row>
    <row r="103" spans="1:9" x14ac:dyDescent="0.2">
      <c r="A103" s="1" t="s">
        <v>145</v>
      </c>
      <c r="F103" s="1" t="s">
        <v>229</v>
      </c>
      <c r="G103" s="1" t="e">
        <f>DEC2HEX(F103)</f>
        <v>#VALUE!</v>
      </c>
    </row>
    <row r="104" spans="1:9" ht="66" x14ac:dyDescent="0.2">
      <c r="A104" s="23" t="s">
        <v>23</v>
      </c>
      <c r="B104" s="23" t="s">
        <v>3</v>
      </c>
      <c r="C104" s="23" t="s">
        <v>14</v>
      </c>
      <c r="D104" s="23" t="s">
        <v>8</v>
      </c>
      <c r="E104" s="1" t="s">
        <v>24</v>
      </c>
      <c r="F104" s="1" t="s">
        <v>25</v>
      </c>
      <c r="G104" s="24" t="s">
        <v>26</v>
      </c>
      <c r="H104" s="24" t="s">
        <v>27</v>
      </c>
      <c r="I104" s="1" t="s">
        <v>17</v>
      </c>
    </row>
    <row r="105" spans="1:9" x14ac:dyDescent="0.2">
      <c r="A105" s="1">
        <v>5</v>
      </c>
      <c r="B105" s="1">
        <v>3</v>
      </c>
      <c r="C105" s="1">
        <v>2</v>
      </c>
      <c r="D105" s="1">
        <v>1</v>
      </c>
      <c r="E105" s="1">
        <v>40000</v>
      </c>
      <c r="F105" s="1" t="s">
        <v>146</v>
      </c>
      <c r="G105" s="1" t="str">
        <f>DEC2HEX(_xlfn.BITOR(_xlfn.BITOR(_xlfn.BITOR(_xlfn.BITLSHIFT(A105,24),_xlfn.BITLSHIFT(B105,16) ), _xlfn.BITLSHIFT(C105,8)), HEX2DEC(D105)),8)</f>
        <v>05030201</v>
      </c>
      <c r="H105" s="1" t="str">
        <f>DEC2HEX(E105,8)</f>
        <v>00009C40</v>
      </c>
      <c r="I105" s="1" t="str">
        <f>"0x"&amp;Anode_Valve_Check_Amb[[#This Row],[Upper 32 Bit(h)]]&amp;Anode_Valve_Check_Amb[[#This Row],[Lower 32 Bit(h)]]&amp;","</f>
        <v>0x0503020100009C40,</v>
      </c>
    </row>
    <row r="106" spans="1:9" x14ac:dyDescent="0.2">
      <c r="A106" s="1">
        <v>0</v>
      </c>
      <c r="B106" s="1">
        <v>1</v>
      </c>
      <c r="C106" s="1">
        <v>2</v>
      </c>
      <c r="D106" s="1">
        <v>1</v>
      </c>
      <c r="E106" s="1">
        <v>30000</v>
      </c>
      <c r="F106" s="1" t="s">
        <v>33</v>
      </c>
      <c r="G106" s="1" t="str">
        <f>DEC2HEX(_xlfn.BITOR(_xlfn.BITOR(_xlfn.BITOR(_xlfn.BITLSHIFT(A106,24),_xlfn.BITLSHIFT(B106,16) ), _xlfn.BITLSHIFT(C106,8)), HEX2DEC(D106)),8)</f>
        <v>00010201</v>
      </c>
      <c r="H106" s="1" t="str">
        <f>DEC2HEX(E106,8)</f>
        <v>00007530</v>
      </c>
      <c r="I106" s="1" t="str">
        <f>"0x"&amp;Anode_Valve_Check_Amb[[#This Row],[Upper 32 Bit(h)]]&amp;Anode_Valve_Check_Amb[[#This Row],[Lower 32 Bit(h)]]&amp;","</f>
        <v>0x0001020100007530,</v>
      </c>
    </row>
    <row r="107" spans="1:9" x14ac:dyDescent="0.2">
      <c r="A107" s="1">
        <v>0</v>
      </c>
      <c r="B107" s="1">
        <v>0</v>
      </c>
      <c r="C107" s="1">
        <v>0</v>
      </c>
      <c r="D107" s="1">
        <v>0</v>
      </c>
      <c r="E107" s="1">
        <v>0</v>
      </c>
      <c r="F107" s="1" t="s">
        <v>37</v>
      </c>
      <c r="G107" s="1" t="str">
        <f>DEC2HEX(_xlfn.BITOR(_xlfn.BITOR(_xlfn.BITOR(_xlfn.BITLSHIFT(A107,24),_xlfn.BITLSHIFT(B107,16) ), _xlfn.BITLSHIFT(C107,8)), HEX2DEC(D107)),8)</f>
        <v>00000000</v>
      </c>
      <c r="H107" s="1" t="str">
        <f>DEC2HEX(E107,8)</f>
        <v>00000000</v>
      </c>
      <c r="I107" s="1" t="str">
        <f>"0x"&amp;Anode_Valve_Check_Amb[[#This Row],[Upper 32 Bit(h)]]&amp;Anode_Valve_Check_Amb[[#This Row],[Lower 32 Bit(h)]]&amp;","</f>
        <v>0x0000000000000000,</v>
      </c>
    </row>
    <row r="108" spans="1:9" x14ac:dyDescent="0.2">
      <c r="A108" s="1">
        <v>0</v>
      </c>
      <c r="B108" s="1">
        <v>0</v>
      </c>
      <c r="C108" s="1">
        <v>0</v>
      </c>
      <c r="D108" s="1">
        <v>0</v>
      </c>
      <c r="E108" s="1">
        <v>0</v>
      </c>
      <c r="F108" s="1" t="s">
        <v>37</v>
      </c>
      <c r="G108" s="1" t="str">
        <f>DEC2HEX(_xlfn.BITOR(_xlfn.BITOR(_xlfn.BITOR(_xlfn.BITLSHIFT(A108,24),_xlfn.BITLSHIFT(B108,16) ), _xlfn.BITLSHIFT(C108,8)), HEX2DEC(D108)),8)</f>
        <v>00000000</v>
      </c>
      <c r="H108" s="1" t="str">
        <f>DEC2HEX(E108,8)</f>
        <v>00000000</v>
      </c>
      <c r="I108" s="1" t="str">
        <f>"0x"&amp;Anode_Valve_Check_Amb[[#This Row],[Upper 32 Bit(h)]]&amp;Anode_Valve_Check_Amb[[#This Row],[Lower 32 Bit(h)]]&amp;","</f>
        <v>0x0000000000000000,</v>
      </c>
    </row>
    <row r="109" spans="1:9" x14ac:dyDescent="0.2">
      <c r="A109" s="1">
        <v>0</v>
      </c>
      <c r="B109" s="1">
        <v>0</v>
      </c>
      <c r="C109" s="1">
        <v>0</v>
      </c>
      <c r="D109" s="1">
        <v>0</v>
      </c>
      <c r="E109" s="1">
        <v>0</v>
      </c>
      <c r="F109" s="1" t="s">
        <v>37</v>
      </c>
      <c r="G109" s="1" t="str">
        <f>DEC2HEX(_xlfn.BITOR(_xlfn.BITOR(_xlfn.BITOR(_xlfn.BITLSHIFT(A109,24),_xlfn.BITLSHIFT(B109,16) ), _xlfn.BITLSHIFT(C109,8)), HEX2DEC(D109)),8)</f>
        <v>00000000</v>
      </c>
      <c r="H109" s="1" t="str">
        <f>DEC2HEX(E109,8)</f>
        <v>00000000</v>
      </c>
      <c r="I109" s="1" t="str">
        <f>"0x"&amp;Anode_Valve_Check_Amb[[#This Row],[Upper 32 Bit(h)]]&amp;Anode_Valve_Check_Amb[[#This Row],[Lower 32 Bit(h)]]&amp;","</f>
        <v>0x0000000000000000,</v>
      </c>
    </row>
    <row r="111" spans="1:9" x14ac:dyDescent="0.2">
      <c r="A111" s="1" t="s">
        <v>148</v>
      </c>
      <c r="F111" s="1" t="s">
        <v>230</v>
      </c>
      <c r="G111" s="1" t="e">
        <f>DEC2HEX(F111)</f>
        <v>#VALUE!</v>
      </c>
    </row>
    <row r="112" spans="1:9" ht="66" x14ac:dyDescent="0.2">
      <c r="A112" s="23" t="s">
        <v>23</v>
      </c>
      <c r="B112" s="23" t="s">
        <v>3</v>
      </c>
      <c r="C112" s="23" t="s">
        <v>14</v>
      </c>
      <c r="D112" s="23" t="s">
        <v>8</v>
      </c>
      <c r="E112" s="1" t="s">
        <v>24</v>
      </c>
      <c r="F112" s="1" t="s">
        <v>25</v>
      </c>
      <c r="G112" s="24" t="s">
        <v>26</v>
      </c>
      <c r="H112" s="24" t="s">
        <v>27</v>
      </c>
      <c r="I112" s="1" t="s">
        <v>17</v>
      </c>
    </row>
    <row r="113" spans="1:9" x14ac:dyDescent="0.2">
      <c r="A113" s="1">
        <v>5</v>
      </c>
      <c r="B113" s="1">
        <v>3</v>
      </c>
      <c r="C113" s="1">
        <v>2</v>
      </c>
      <c r="D113" s="1">
        <v>1</v>
      </c>
      <c r="E113" s="1">
        <v>40000</v>
      </c>
      <c r="F113" s="1" t="s">
        <v>146</v>
      </c>
      <c r="G113" s="1" t="str">
        <f>DEC2HEX(_xlfn.BITOR(_xlfn.BITOR(_xlfn.BITOR(_xlfn.BITLSHIFT(A113,24),_xlfn.BITLSHIFT(B113,16) ), _xlfn.BITLSHIFT(C113,8)), HEX2DEC(D113)),8)</f>
        <v>05030201</v>
      </c>
      <c r="H113" s="1" t="str">
        <f>DEC2HEX(E113,8)</f>
        <v>00009C40</v>
      </c>
      <c r="I113" s="1" t="str">
        <f>"0x"&amp;Open_All_Valves[[#This Row],[Upper 32 Bit(h)]]&amp;Open_All_Valves[[#This Row],[Lower 32 Bit(h)]]&amp;","</f>
        <v>0x0503020100009C40,</v>
      </c>
    </row>
    <row r="114" spans="1:9" x14ac:dyDescent="0.2">
      <c r="A114" s="1">
        <v>5</v>
      </c>
      <c r="B114" s="1">
        <v>1</v>
      </c>
      <c r="C114" s="1">
        <v>2</v>
      </c>
      <c r="D114" s="1">
        <v>1</v>
      </c>
      <c r="E114" s="1">
        <v>40000</v>
      </c>
      <c r="F114" s="1" t="s">
        <v>144</v>
      </c>
      <c r="G114" s="1" t="str">
        <f>DEC2HEX(_xlfn.BITOR(_xlfn.BITOR(_xlfn.BITOR(_xlfn.BITLSHIFT(A114,24),_xlfn.BITLSHIFT(B114,16) ), _xlfn.BITLSHIFT(C114,8)), HEX2DEC(D114)),8)</f>
        <v>05010201</v>
      </c>
      <c r="H114" s="1" t="str">
        <f>DEC2HEX(E114,8)</f>
        <v>00009C40</v>
      </c>
      <c r="I114" s="1" t="str">
        <f>"0x"&amp;Open_All_Valves[[#This Row],[Upper 32 Bit(h)]]&amp;Open_All_Valves[[#This Row],[Lower 32 Bit(h)]]&amp;","</f>
        <v>0x0501020100009C40,</v>
      </c>
    </row>
    <row r="115" spans="1:9" x14ac:dyDescent="0.2">
      <c r="A115" s="1">
        <v>5</v>
      </c>
      <c r="B115" s="1">
        <v>2</v>
      </c>
      <c r="C115" s="1">
        <v>2</v>
      </c>
      <c r="D115" s="1">
        <v>1</v>
      </c>
      <c r="E115" s="1">
        <v>99000</v>
      </c>
      <c r="F115" s="1" t="s">
        <v>124</v>
      </c>
      <c r="G115" s="1" t="str">
        <f>DEC2HEX(_xlfn.BITOR(_xlfn.BITOR(_xlfn.BITOR(_xlfn.BITLSHIFT(A115,24),_xlfn.BITLSHIFT(B115,16) ), _xlfn.BITLSHIFT(C115,8)), HEX2DEC(D115)),8)</f>
        <v>05020201</v>
      </c>
      <c r="H115" s="1" t="str">
        <f>DEC2HEX(E115,8)</f>
        <v>000182B8</v>
      </c>
      <c r="I115" s="1" t="str">
        <f>"0x"&amp;Open_All_Valves[[#This Row],[Upper 32 Bit(h)]]&amp;Open_All_Valves[[#This Row],[Lower 32 Bit(h)]]&amp;","</f>
        <v>0x05020201000182B8,</v>
      </c>
    </row>
    <row r="116" spans="1:9" x14ac:dyDescent="0.2">
      <c r="A116" s="1">
        <v>0</v>
      </c>
      <c r="B116" s="1">
        <v>1</v>
      </c>
      <c r="C116" s="1">
        <v>2</v>
      </c>
      <c r="D116" s="1">
        <v>1</v>
      </c>
      <c r="E116" s="1">
        <v>1800000</v>
      </c>
      <c r="F116" s="1" t="s">
        <v>125</v>
      </c>
      <c r="G116" s="1" t="str">
        <f>DEC2HEX(_xlfn.BITOR(_xlfn.BITOR(_xlfn.BITOR(_xlfn.BITLSHIFT(A116,24),_xlfn.BITLSHIFT(B116,16) ), _xlfn.BITLSHIFT(C116,8)), HEX2DEC(D116)),8)</f>
        <v>00010201</v>
      </c>
      <c r="H116" s="1" t="str">
        <f>DEC2HEX(E116,8)</f>
        <v>001B7740</v>
      </c>
      <c r="I116" s="1" t="str">
        <f>"0x"&amp;Open_All_Valves[[#This Row],[Upper 32 Bit(h)]]&amp;Open_All_Valves[[#This Row],[Lower 32 Bit(h)]]&amp;","</f>
        <v>0x00010201001B7740,</v>
      </c>
    </row>
    <row r="117" spans="1:9" x14ac:dyDescent="0.2">
      <c r="A117" s="1">
        <v>0</v>
      </c>
      <c r="B117" s="1">
        <v>0</v>
      </c>
      <c r="C117" s="1">
        <v>0</v>
      </c>
      <c r="D117" s="1">
        <v>0</v>
      </c>
      <c r="E117" s="1">
        <v>0</v>
      </c>
      <c r="F117" s="1" t="s">
        <v>37</v>
      </c>
      <c r="G117" s="1" t="str">
        <f>DEC2HEX(_xlfn.BITOR(_xlfn.BITOR(_xlfn.BITOR(_xlfn.BITLSHIFT(A117,24),_xlfn.BITLSHIFT(B117,16) ), _xlfn.BITLSHIFT(C117,8)), HEX2DEC(D117)),8)</f>
        <v>00000000</v>
      </c>
      <c r="H117" s="1" t="str">
        <f>DEC2HEX(E117,8)</f>
        <v>00000000</v>
      </c>
      <c r="I117" s="1" t="str">
        <f>"0x"&amp;Open_All_Valves[[#This Row],[Upper 32 Bit(h)]]&amp;Open_All_Valves[[#This Row],[Lower 32 Bit(h)]]&amp;","</f>
        <v>0x0000000000000000,</v>
      </c>
    </row>
  </sheetData>
  <pageMargins left="0.7" right="0.7" top="0.75" bottom="0.75" header="0.51180555555555496" footer="0.3"/>
  <pageSetup firstPageNumber="0" orientation="landscape" horizontalDpi="300" verticalDpi="300" r:id="rId1"/>
  <headerFooter>
    <oddFooter>&amp;C&amp;A&amp;RPage &amp;P</oddFooter>
  </headerFooter>
  <legacyDrawing r:id="rId2"/>
  <tableParts count="13">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BFBFBF"/>
    <pageSetUpPr fitToPage="1"/>
  </sheetPr>
  <dimension ref="A1:D9"/>
  <sheetViews>
    <sheetView tabSelected="1" zoomScale="140" zoomScaleNormal="140" workbookViewId="0">
      <selection activeCell="D10" sqref="D10"/>
    </sheetView>
  </sheetViews>
  <sheetFormatPr defaultColWidth="8.5703125" defaultRowHeight="12.75" x14ac:dyDescent="0.25"/>
  <cols>
    <col min="1" max="1" width="14.7109375" style="28" customWidth="1"/>
    <col min="2" max="2" width="12.7109375" style="28" customWidth="1"/>
    <col min="3" max="3" width="28.7109375" style="28" customWidth="1"/>
    <col min="4" max="4" width="100.7109375" style="28" customWidth="1"/>
    <col min="5" max="16384" width="8.5703125" style="28"/>
  </cols>
  <sheetData>
    <row r="1" spans="1:4" x14ac:dyDescent="0.25">
      <c r="A1" s="28" t="s">
        <v>163</v>
      </c>
      <c r="B1" s="28" t="s">
        <v>24</v>
      </c>
      <c r="C1" s="28" t="s">
        <v>162</v>
      </c>
      <c r="D1" s="28" t="s">
        <v>77</v>
      </c>
    </row>
    <row r="2" spans="1:4" x14ac:dyDescent="0.25">
      <c r="A2" s="28">
        <v>0</v>
      </c>
      <c r="B2" s="28">
        <f>COUNT(Table_Utils[[#All],[Function Index]])-1</f>
        <v>5</v>
      </c>
      <c r="C2" s="28" t="s">
        <v>78</v>
      </c>
      <c r="D2" s="28" t="s">
        <v>79</v>
      </c>
    </row>
    <row r="3" spans="1:4" x14ac:dyDescent="0.25">
      <c r="A3" s="28">
        <v>1</v>
      </c>
      <c r="B3" s="28" t="s">
        <v>159</v>
      </c>
      <c r="C3" s="28" t="s">
        <v>161</v>
      </c>
      <c r="D3" s="28" t="s">
        <v>160</v>
      </c>
    </row>
    <row r="4" spans="1:4" x14ac:dyDescent="0.25">
      <c r="A4" s="29">
        <v>2</v>
      </c>
      <c r="B4" s="29" t="s">
        <v>80</v>
      </c>
      <c r="C4" s="29" t="s">
        <v>164</v>
      </c>
      <c r="D4" s="29" t="s">
        <v>81</v>
      </c>
    </row>
    <row r="5" spans="1:4" ht="25.5" x14ac:dyDescent="0.25">
      <c r="A5" s="28">
        <v>3</v>
      </c>
      <c r="B5" s="28" t="s">
        <v>203</v>
      </c>
      <c r="C5" s="28" t="s">
        <v>165</v>
      </c>
      <c r="D5" s="28" t="s">
        <v>204</v>
      </c>
    </row>
    <row r="6" spans="1:4" s="52" customFormat="1" ht="25.5" x14ac:dyDescent="0.25">
      <c r="A6" s="28">
        <v>4</v>
      </c>
      <c r="B6" s="28" t="s">
        <v>82</v>
      </c>
      <c r="C6" s="28" t="s">
        <v>166</v>
      </c>
      <c r="D6" s="28" t="s">
        <v>302</v>
      </c>
    </row>
    <row r="7" spans="1:4" ht="25.5" x14ac:dyDescent="0.25">
      <c r="A7" s="52">
        <v>5</v>
      </c>
      <c r="B7" s="52" t="s">
        <v>84</v>
      </c>
      <c r="C7" s="52" t="s">
        <v>301</v>
      </c>
      <c r="D7" s="52" t="s">
        <v>309</v>
      </c>
    </row>
    <row r="9" spans="1:4" ht="15" x14ac:dyDescent="0.25">
      <c r="A9" s="70"/>
      <c r="B9" s="71"/>
      <c r="C9" s="71"/>
      <c r="D9" s="71"/>
    </row>
  </sheetData>
  <mergeCells count="1">
    <mergeCell ref="A9:D9"/>
  </mergeCells>
  <pageMargins left="0.7" right="0.7" top="0.75" bottom="0.75" header="0.51180555555555496" footer="0.3"/>
  <pageSetup scale="77" firstPageNumber="0" fitToHeight="0" orientation="landscape" horizontalDpi="300" verticalDpi="300" r:id="rId1"/>
  <headerFooter>
    <oddFooter>&amp;C&amp;A&amp;RPage &amp;P</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44546A"/>
    <pageSetUpPr fitToPage="1"/>
  </sheetPr>
  <dimension ref="A1:D11"/>
  <sheetViews>
    <sheetView zoomScale="140" zoomScaleNormal="140" workbookViewId="0">
      <selection activeCell="C6" sqref="C6"/>
    </sheetView>
  </sheetViews>
  <sheetFormatPr defaultColWidth="8.5703125" defaultRowHeight="12.75" x14ac:dyDescent="0.25"/>
  <cols>
    <col min="1" max="1" width="14.7109375" style="28" customWidth="1"/>
    <col min="2" max="2" width="12.7109375" style="28" customWidth="1"/>
    <col min="3" max="3" width="28.7109375" style="28" customWidth="1"/>
    <col min="4" max="4" width="100.7109375" style="28" customWidth="1"/>
    <col min="5" max="16384" width="8.5703125" style="28"/>
  </cols>
  <sheetData>
    <row r="1" spans="1:4" x14ac:dyDescent="0.25">
      <c r="A1" s="28" t="s">
        <v>163</v>
      </c>
      <c r="B1" s="28" t="s">
        <v>24</v>
      </c>
      <c r="C1" s="28" t="s">
        <v>162</v>
      </c>
      <c r="D1" s="28" t="s">
        <v>77</v>
      </c>
    </row>
    <row r="2" spans="1:4" x14ac:dyDescent="0.25">
      <c r="A2" s="28">
        <v>0</v>
      </c>
      <c r="B2" s="28">
        <f>COUNT(Table_KeeperFunctions[[#All],[Function Index]])-1</f>
        <v>7</v>
      </c>
      <c r="C2" s="28" t="s">
        <v>83</v>
      </c>
      <c r="D2" s="28" t="s">
        <v>79</v>
      </c>
    </row>
    <row r="3" spans="1:4" x14ac:dyDescent="0.25">
      <c r="A3" s="28">
        <f t="shared" ref="A3:A8" si="0">A2+1</f>
        <v>1</v>
      </c>
      <c r="B3" s="28" t="s">
        <v>104</v>
      </c>
      <c r="C3" s="28" t="s">
        <v>167</v>
      </c>
      <c r="D3" s="28" t="s">
        <v>200</v>
      </c>
    </row>
    <row r="4" spans="1:4" x14ac:dyDescent="0.25">
      <c r="A4" s="28">
        <f t="shared" si="0"/>
        <v>2</v>
      </c>
      <c r="B4" s="28" t="s">
        <v>103</v>
      </c>
      <c r="C4" s="28" t="s">
        <v>168</v>
      </c>
      <c r="D4" s="28" t="s">
        <v>201</v>
      </c>
    </row>
    <row r="5" spans="1:4" ht="25.5" x14ac:dyDescent="0.25">
      <c r="A5" s="29">
        <f t="shared" si="0"/>
        <v>3</v>
      </c>
      <c r="B5" s="29" t="s">
        <v>87</v>
      </c>
      <c r="C5" s="29" t="s">
        <v>169</v>
      </c>
      <c r="D5" s="29" t="s">
        <v>106</v>
      </c>
    </row>
    <row r="6" spans="1:4" x14ac:dyDescent="0.25">
      <c r="A6" s="28">
        <f t="shared" si="0"/>
        <v>4</v>
      </c>
      <c r="B6" s="28" t="s">
        <v>84</v>
      </c>
      <c r="C6" s="28" t="s">
        <v>170</v>
      </c>
      <c r="D6" s="28" t="s">
        <v>85</v>
      </c>
    </row>
    <row r="7" spans="1:4" x14ac:dyDescent="0.25">
      <c r="A7" s="28">
        <f t="shared" si="0"/>
        <v>5</v>
      </c>
      <c r="B7" s="28" t="s">
        <v>84</v>
      </c>
      <c r="C7" s="28" t="s">
        <v>171</v>
      </c>
      <c r="D7" s="28" t="s">
        <v>105</v>
      </c>
    </row>
    <row r="8" spans="1:4" x14ac:dyDescent="0.25">
      <c r="A8" s="28">
        <f t="shared" si="0"/>
        <v>6</v>
      </c>
      <c r="B8" s="28" t="s">
        <v>141</v>
      </c>
      <c r="C8" s="28" t="s">
        <v>172</v>
      </c>
      <c r="D8" s="28" t="s">
        <v>139</v>
      </c>
    </row>
    <row r="9" spans="1:4" x14ac:dyDescent="0.25">
      <c r="A9" s="28">
        <v>7</v>
      </c>
      <c r="B9" s="28" t="s">
        <v>87</v>
      </c>
      <c r="C9" s="28" t="s">
        <v>173</v>
      </c>
      <c r="D9" s="28" t="s">
        <v>88</v>
      </c>
    </row>
    <row r="11" spans="1:4" ht="15" x14ac:dyDescent="0.25">
      <c r="A11" s="70" t="s">
        <v>286</v>
      </c>
      <c r="B11" s="71"/>
      <c r="C11" s="71"/>
      <c r="D11" s="71"/>
    </row>
  </sheetData>
  <mergeCells count="1">
    <mergeCell ref="A11:D11"/>
  </mergeCells>
  <pageMargins left="0.7" right="0.7" top="0.75" bottom="0.75" header="0.51180555555555496" footer="0.3"/>
  <pageSetup firstPageNumber="0" orientation="landscape" horizontalDpi="300" verticalDpi="300"/>
  <headerFooter>
    <oddFooter>&amp;C&amp;A&amp;RPage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ED7D31"/>
    <pageSetUpPr fitToPage="1"/>
  </sheetPr>
  <dimension ref="A1:D22"/>
  <sheetViews>
    <sheetView zoomScale="140" zoomScaleNormal="140" workbookViewId="0">
      <selection activeCell="C13" sqref="C13"/>
    </sheetView>
  </sheetViews>
  <sheetFormatPr defaultColWidth="8.5703125" defaultRowHeight="12.75" x14ac:dyDescent="0.25"/>
  <cols>
    <col min="1" max="1" width="14.7109375" style="28" customWidth="1"/>
    <col min="2" max="2" width="12.7109375" style="28" customWidth="1"/>
    <col min="3" max="3" width="28.7109375" style="28" customWidth="1"/>
    <col min="4" max="4" width="100.7109375" style="28" customWidth="1"/>
    <col min="5" max="16384" width="8.5703125" style="28"/>
  </cols>
  <sheetData>
    <row r="1" spans="1:4" x14ac:dyDescent="0.25">
      <c r="A1" s="28" t="s">
        <v>163</v>
      </c>
      <c r="B1" s="28" t="s">
        <v>24</v>
      </c>
      <c r="C1" s="28" t="s">
        <v>162</v>
      </c>
      <c r="D1" s="28" t="s">
        <v>77</v>
      </c>
    </row>
    <row r="2" spans="1:4" x14ac:dyDescent="0.25">
      <c r="A2" s="28">
        <v>0</v>
      </c>
      <c r="B2" s="28">
        <f>COUNT(Table_AnodeFunctions[[#All],[Function Index]])-1</f>
        <v>12</v>
      </c>
      <c r="C2" s="28" t="s">
        <v>83</v>
      </c>
      <c r="D2" s="28" t="s">
        <v>79</v>
      </c>
    </row>
    <row r="3" spans="1:4" x14ac:dyDescent="0.25">
      <c r="A3" s="28">
        <f>A2+1</f>
        <v>1</v>
      </c>
      <c r="B3" s="28" t="s">
        <v>104</v>
      </c>
      <c r="C3" s="28" t="s">
        <v>174</v>
      </c>
      <c r="D3" s="28" t="s">
        <v>198</v>
      </c>
    </row>
    <row r="4" spans="1:4" x14ac:dyDescent="0.25">
      <c r="A4" s="29">
        <f>A3+1</f>
        <v>2</v>
      </c>
      <c r="B4" s="29" t="s">
        <v>103</v>
      </c>
      <c r="C4" s="29" t="s">
        <v>175</v>
      </c>
      <c r="D4" s="29" t="s">
        <v>199</v>
      </c>
    </row>
    <row r="5" spans="1:4" ht="25.5" x14ac:dyDescent="0.25">
      <c r="A5" s="29">
        <f>A4+1</f>
        <v>3</v>
      </c>
      <c r="B5" s="29" t="s">
        <v>87</v>
      </c>
      <c r="C5" s="29" t="s">
        <v>176</v>
      </c>
      <c r="D5" s="29" t="s">
        <v>277</v>
      </c>
    </row>
    <row r="6" spans="1:4" x14ac:dyDescent="0.25">
      <c r="A6" s="28">
        <f>A5+1</f>
        <v>4</v>
      </c>
      <c r="B6" s="28" t="s">
        <v>84</v>
      </c>
      <c r="C6" s="28" t="s">
        <v>177</v>
      </c>
      <c r="D6" s="28" t="s">
        <v>89</v>
      </c>
    </row>
    <row r="7" spans="1:4" x14ac:dyDescent="0.25">
      <c r="A7" s="28">
        <f>A6+1</f>
        <v>5</v>
      </c>
      <c r="B7" s="28" t="s">
        <v>84</v>
      </c>
      <c r="C7" s="28" t="s">
        <v>178</v>
      </c>
      <c r="D7" s="28" t="s">
        <v>107</v>
      </c>
    </row>
    <row r="8" spans="1:4" ht="25.5" x14ac:dyDescent="0.25">
      <c r="A8" s="29">
        <v>6</v>
      </c>
      <c r="B8" s="29" t="s">
        <v>86</v>
      </c>
      <c r="C8" s="29" t="s">
        <v>179</v>
      </c>
      <c r="D8" s="29" t="s">
        <v>110</v>
      </c>
    </row>
    <row r="9" spans="1:4" x14ac:dyDescent="0.25">
      <c r="A9" s="28">
        <v>7</v>
      </c>
      <c r="B9" s="28" t="s">
        <v>84</v>
      </c>
      <c r="C9" s="28" t="s">
        <v>180</v>
      </c>
      <c r="D9" s="28" t="s">
        <v>108</v>
      </c>
    </row>
    <row r="10" spans="1:4" x14ac:dyDescent="0.2">
      <c r="A10" s="29">
        <v>8</v>
      </c>
      <c r="B10" s="29" t="s">
        <v>84</v>
      </c>
      <c r="C10" s="40" t="s">
        <v>181</v>
      </c>
      <c r="D10" s="29" t="s">
        <v>109</v>
      </c>
    </row>
    <row r="11" spans="1:4" s="44" customFormat="1" ht="25.5" x14ac:dyDescent="0.25">
      <c r="A11" s="29">
        <v>9</v>
      </c>
      <c r="B11" s="29" t="s">
        <v>86</v>
      </c>
      <c r="C11" s="29" t="s">
        <v>182</v>
      </c>
      <c r="D11" s="29" t="s">
        <v>276</v>
      </c>
    </row>
    <row r="12" spans="1:4" s="50" customFormat="1" ht="25.5" x14ac:dyDescent="0.25">
      <c r="A12" s="44">
        <v>10</v>
      </c>
      <c r="B12" s="44" t="s">
        <v>86</v>
      </c>
      <c r="C12" s="44" t="s">
        <v>275</v>
      </c>
      <c r="D12" s="44" t="s">
        <v>289</v>
      </c>
    </row>
    <row r="13" spans="1:4" s="50" customFormat="1" x14ac:dyDescent="0.25">
      <c r="A13" s="50">
        <v>11</v>
      </c>
      <c r="B13" s="50" t="s">
        <v>84</v>
      </c>
      <c r="C13" s="50" t="s">
        <v>297</v>
      </c>
      <c r="D13" s="50" t="s">
        <v>299</v>
      </c>
    </row>
    <row r="14" spans="1:4" s="50" customFormat="1" ht="25.5" x14ac:dyDescent="0.25">
      <c r="A14" s="50">
        <v>12</v>
      </c>
      <c r="B14" s="50" t="s">
        <v>103</v>
      </c>
      <c r="C14" s="50" t="s">
        <v>291</v>
      </c>
      <c r="D14" s="50" t="s">
        <v>306</v>
      </c>
    </row>
    <row r="15" spans="1:4" s="50" customFormat="1" x14ac:dyDescent="0.25"/>
    <row r="16" spans="1:4" x14ac:dyDescent="0.25">
      <c r="A16" s="50"/>
      <c r="B16" s="50"/>
      <c r="C16" s="50"/>
      <c r="D16" s="50"/>
    </row>
    <row r="17" spans="1:4" s="50" customFormat="1" x14ac:dyDescent="0.25"/>
    <row r="18" spans="1:4" s="44" customFormat="1" x14ac:dyDescent="0.25"/>
    <row r="20" spans="1:4" x14ac:dyDescent="0.25">
      <c r="A20" s="70" t="s">
        <v>268</v>
      </c>
      <c r="B20" s="71"/>
      <c r="C20" s="71"/>
      <c r="D20" s="71"/>
    </row>
    <row r="21" spans="1:4" x14ac:dyDescent="0.25">
      <c r="A21" s="71"/>
      <c r="B21" s="71"/>
      <c r="C21" s="71"/>
      <c r="D21" s="71"/>
    </row>
    <row r="22" spans="1:4" ht="15" x14ac:dyDescent="0.25">
      <c r="A22" s="70" t="s">
        <v>285</v>
      </c>
      <c r="B22" s="71"/>
      <c r="C22" s="71"/>
      <c r="D22" s="71"/>
    </row>
  </sheetData>
  <mergeCells count="2">
    <mergeCell ref="A20:D21"/>
    <mergeCell ref="A22:D22"/>
  </mergeCells>
  <pageMargins left="0.7" right="0.7" top="0.75" bottom="0.75" header="0.51180555555555496" footer="0.3"/>
  <pageSetup firstPageNumber="0" orientation="landscape" horizontalDpi="300" verticalDpi="300" r:id="rId1"/>
  <headerFooter>
    <oddFooter>&amp;C&amp;A&amp;RPage &amp;P</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893</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Sequence Definition</vt:lpstr>
      <vt:lpstr>Seq - Ready Mode</vt:lpstr>
      <vt:lpstr>Seq - Steady State</vt:lpstr>
      <vt:lpstr>Seq - Throttle</vt:lpstr>
      <vt:lpstr>Seq - Conditioning</vt:lpstr>
      <vt:lpstr>Seq - BIT</vt:lpstr>
      <vt:lpstr>Func Table 0 - Utilities</vt:lpstr>
      <vt:lpstr>Func Table 1 - Keeper</vt:lpstr>
      <vt:lpstr>Func Table 2 - Anode</vt:lpstr>
      <vt:lpstr>Func Table 3 - Magnets</vt:lpstr>
      <vt:lpstr>Func Table 5 - Valves</vt:lpstr>
      <vt:lpstr>Func Table FE - Map</vt:lpstr>
      <vt:lpstr>Func Table FF - Errors</vt:lpstr>
      <vt:lpstr>Abort Codes</vt:lpstr>
      <vt:lpstr>Throttle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Joshua Meyers</dc:creator>
  <dc:description/>
  <cp:lastModifiedBy>David Andresky</cp:lastModifiedBy>
  <cp:revision>26</cp:revision>
  <cp:lastPrinted>2023-05-10T16:40:36Z</cp:lastPrinted>
  <dcterms:created xsi:type="dcterms:W3CDTF">2021-06-28T14:54:49Z</dcterms:created>
  <dcterms:modified xsi:type="dcterms:W3CDTF">2023-08-02T16:13:46Z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