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umptions" sheetId="1" state="visible" r:id="rId1"/>
    <sheet xmlns:r="http://schemas.openxmlformats.org/officeDocument/2006/relationships" name="Income Statement - Base" sheetId="2" state="visible" r:id="rId2"/>
    <sheet xmlns:r="http://schemas.openxmlformats.org/officeDocument/2006/relationships" name="Income Statement - Bull" sheetId="3" state="visible" r:id="rId3"/>
    <sheet xmlns:r="http://schemas.openxmlformats.org/officeDocument/2006/relationships" name="Income Statement - Bear" sheetId="4" state="visible" r:id="rId4"/>
    <sheet xmlns:r="http://schemas.openxmlformats.org/officeDocument/2006/relationships" name="Balance Sheet - Base" sheetId="5" state="visible" r:id="rId5"/>
    <sheet xmlns:r="http://schemas.openxmlformats.org/officeDocument/2006/relationships" name="Balance Sheet - Bull" sheetId="6" state="visible" r:id="rId6"/>
    <sheet xmlns:r="http://schemas.openxmlformats.org/officeDocument/2006/relationships" name="Balance Sheet - Bear" sheetId="7" state="visible" r:id="rId7"/>
    <sheet xmlns:r="http://schemas.openxmlformats.org/officeDocument/2006/relationships" name="Cash Flow - Base" sheetId="8" state="visible" r:id="rId8"/>
    <sheet xmlns:r="http://schemas.openxmlformats.org/officeDocument/2006/relationships" name="Cash Flow - Bull" sheetId="9" state="visible" r:id="rId9"/>
    <sheet xmlns:r="http://schemas.openxmlformats.org/officeDocument/2006/relationships" name="Cash Flow - Bear" sheetId="10" state="visible" r:id="rId10"/>
    <sheet xmlns:r="http://schemas.openxmlformats.org/officeDocument/2006/relationships" name="Supporting Schedules" sheetId="11" state="visible" r:id="rId11"/>
    <sheet xmlns:r="http://schemas.openxmlformats.org/officeDocument/2006/relationships" name="Summary &amp; Check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color rgb="00FFFFFF"/>
      <sz val="12"/>
    </font>
    <font>
      <name val="Calibri"/>
      <color rgb="00000000"/>
      <sz val="10"/>
    </font>
    <font>
      <name val="Calibri"/>
      <b val="1"/>
      <color rgb="00000000"/>
      <sz val="10"/>
    </font>
  </fonts>
  <fills count="11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DDEBF7"/>
        <bgColor rgb="00DDEBF7"/>
      </patternFill>
    </fill>
    <fill>
      <patternFill patternType="solid">
        <fgColor rgb="00FFF2CC"/>
        <bgColor rgb="00FFF2CC"/>
      </patternFill>
    </fill>
    <fill>
      <patternFill patternType="solid">
        <fgColor rgb="00D8E4BC"/>
        <bgColor rgb="00D8E4BC"/>
      </patternFill>
    </fill>
    <fill>
      <patternFill patternType="solid">
        <fgColor rgb="00F8CECC"/>
        <bgColor rgb="00F8CECC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F2DCDB"/>
        <bgColor rgb="00F2DCDB"/>
      </patternFill>
    </fill>
    <fill>
      <patternFill patternType="solid">
        <fgColor rgb="00E6E6FA"/>
        <bgColor rgb="00E6E6FA"/>
      </patternFill>
    </fill>
  </fills>
  <borders count="2">
    <border>
      <left/>
      <right/>
      <top/>
      <bottom/>
      <diagonal/>
    </border>
    <border/>
  </borders>
  <cellStyleXfs count="12">
    <xf numFmtId="0" fontId="0" fillId="0" borderId="0"/>
    <xf numFmtId="0" fontId="1" fillId="2" borderId="1" applyAlignment="1">
      <alignment horizontal="center" vertical="center"/>
    </xf>
    <xf numFmtId="3" fontId="2" fillId="3" borderId="1" applyAlignment="1">
      <alignment horizontal="right" vertical="center"/>
    </xf>
    <xf numFmtId="3" fontId="2" fillId="4" borderId="1" applyAlignment="1">
      <alignment horizontal="right" vertical="center"/>
    </xf>
    <xf numFmtId="3" fontId="3" fillId="5" borderId="1" applyAlignment="1">
      <alignment horizontal="right" vertical="center"/>
    </xf>
    <xf numFmtId="0" fontId="2" fillId="6" borderId="1" applyAlignment="1">
      <alignment horizontal="center" vertical="center"/>
    </xf>
    <xf numFmtId="0" fontId="2" fillId="7" borderId="1"/>
    <xf numFmtId="0" fontId="2" fillId="8" borderId="1"/>
    <xf numFmtId="0" fontId="2" fillId="9" borderId="1"/>
    <xf numFmtId="0" fontId="3" fillId="0" borderId="1" applyAlignment="1">
      <alignment horizontal="left" vertical="center"/>
    </xf>
    <xf numFmtId="0" fontId="2" fillId="0" borderId="1" applyAlignment="1">
      <alignment horizontal="left" vertical="center"/>
    </xf>
    <xf numFmtId="3" fontId="3" fillId="10" borderId="1" applyAlignment="1">
      <alignment horizontal="right" vertical="center"/>
    </xf>
  </cellStyleXfs>
  <cellXfs count="9">
    <xf numFmtId="0" fontId="0" fillId="0" borderId="0" pivotButton="0" quotePrefix="0" xfId="0"/>
    <xf numFmtId="0" fontId="1" fillId="2" borderId="1" applyAlignment="1" pivotButton="0" quotePrefix="0" xfId="1">
      <alignment horizontal="center" vertical="center"/>
    </xf>
    <xf numFmtId="0" fontId="3" fillId="0" borderId="1" applyAlignment="1" pivotButton="0" quotePrefix="0" xfId="9">
      <alignment horizontal="left" vertical="center"/>
    </xf>
    <xf numFmtId="3" fontId="2" fillId="3" borderId="1" applyAlignment="1" pivotButton="0" quotePrefix="0" xfId="2">
      <alignment horizontal="right" vertical="center"/>
    </xf>
    <xf numFmtId="0" fontId="2" fillId="0" borderId="1" applyAlignment="1" pivotButton="0" quotePrefix="0" xfId="10">
      <alignment horizontal="left" vertical="center"/>
    </xf>
    <xf numFmtId="3" fontId="2" fillId="4" borderId="1" applyAlignment="1" pivotButton="0" quotePrefix="0" xfId="3">
      <alignment horizontal="right" vertical="center"/>
    </xf>
    <xf numFmtId="3" fontId="3" fillId="10" borderId="1" applyAlignment="1" pivotButton="0" quotePrefix="0" xfId="11">
      <alignment horizontal="right" vertical="center"/>
    </xf>
    <xf numFmtId="3" fontId="3" fillId="5" borderId="1" applyAlignment="1" pivotButton="0" quotePrefix="0" xfId="4">
      <alignment horizontal="right" vertical="center"/>
    </xf>
    <xf numFmtId="0" fontId="2" fillId="6" borderId="1" applyAlignment="1" pivotButton="0" quotePrefix="0" xfId="5">
      <alignment horizontal="center" vertical="center"/>
    </xf>
  </cellXfs>
  <cellStyles count="12">
    <cellStyle name="Normal" xfId="0" builtinId="0" hidden="0"/>
    <cellStyle name="header" xfId="1" hidden="0"/>
    <cellStyle name="input" xfId="2" hidden="0"/>
    <cellStyle name="calculation" xfId="3" hidden="0"/>
    <cellStyle name="result" xfId="4" hidden="0"/>
    <cellStyle name="warning" xfId="5" hidden="0"/>
    <cellStyle name="scenario_base" xfId="6" hidden="0"/>
    <cellStyle name="scenario_bull" xfId="7" hidden="0"/>
    <cellStyle name="scenario_bear" xfId="8" hidden="0"/>
    <cellStyle name="label_bold" xfId="9" hidden="0"/>
    <cellStyle name="label" xfId="10" hidden="0"/>
    <cellStyle name="subtotal" xfId="1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40" customWidth="1" min="1" max="1"/>
    <col width="15" customWidth="1" min="2" max="2"/>
    <col width="15" customWidth="1" min="3" max="3"/>
    <col width="15" customWidth="1" min="4" max="4"/>
  </cols>
  <sheetData>
    <row r="1">
      <c r="A1" s="1" t="inlineStr">
        <is>
          <t>TechFlow Inc. (TECHFLOW) - Assumptions &amp; Drivers</t>
        </is>
      </c>
    </row>
    <row r="3">
      <c r="A3" s="1" t="inlineStr">
        <is>
          <t>COMPANY BASICS</t>
        </is>
      </c>
    </row>
    <row r="5">
      <c r="A5" s="2" t="inlineStr">
        <is>
          <t>Starting Revenue ($M)</t>
        </is>
      </c>
      <c r="B5" s="3" t="n">
        <v>1000</v>
      </c>
    </row>
    <row r="6">
      <c r="A6" s="2" t="inlineStr">
        <is>
          <t>Forecast Years</t>
        </is>
      </c>
      <c r="B6" s="3" t="n">
        <v>5</v>
      </c>
    </row>
    <row r="9">
      <c r="A9" s="1" t="inlineStr">
        <is>
          <t>REVENUE GROWTH SCENARIOS (%)</t>
        </is>
      </c>
    </row>
    <row r="11">
      <c r="A11" s="1" t="inlineStr">
        <is>
          <t>Year</t>
        </is>
      </c>
      <c r="B11" s="1" t="inlineStr">
        <is>
          <t>Base Case</t>
        </is>
      </c>
      <c r="C11" s="1" t="inlineStr">
        <is>
          <t>Bull Case</t>
        </is>
      </c>
      <c r="D11" s="1" t="inlineStr">
        <is>
          <t>Bear Case</t>
        </is>
      </c>
    </row>
    <row r="12">
      <c r="A12" s="4" t="inlineStr">
        <is>
          <t>Year 1</t>
        </is>
      </c>
      <c r="B12" s="3" t="inlineStr">
        <is>
          <t>8.0%</t>
        </is>
      </c>
      <c r="C12" s="3" t="inlineStr">
        <is>
          <t>12.0%</t>
        </is>
      </c>
      <c r="D12" s="3" t="inlineStr">
        <is>
          <t>4.0%</t>
        </is>
      </c>
    </row>
    <row r="13">
      <c r="A13" s="4" t="inlineStr">
        <is>
          <t>Year 2</t>
        </is>
      </c>
      <c r="B13" s="3" t="inlineStr">
        <is>
          <t>7.0%</t>
        </is>
      </c>
      <c r="C13" s="3" t="inlineStr">
        <is>
          <t>10.0%</t>
        </is>
      </c>
      <c r="D13" s="3" t="inlineStr">
        <is>
          <t>3.0%</t>
        </is>
      </c>
    </row>
    <row r="14">
      <c r="A14" s="4" t="inlineStr">
        <is>
          <t>Year 3</t>
        </is>
      </c>
      <c r="B14" s="3" t="inlineStr">
        <is>
          <t>6.0%</t>
        </is>
      </c>
      <c r="C14" s="3" t="inlineStr">
        <is>
          <t>8.0%</t>
        </is>
      </c>
      <c r="D14" s="3" t="inlineStr">
        <is>
          <t>2.0%</t>
        </is>
      </c>
    </row>
    <row r="15">
      <c r="A15" s="4" t="inlineStr">
        <is>
          <t>Year 4</t>
        </is>
      </c>
      <c r="B15" s="3" t="inlineStr">
        <is>
          <t>5.0%</t>
        </is>
      </c>
      <c r="C15" s="3" t="inlineStr">
        <is>
          <t>6.0%</t>
        </is>
      </c>
      <c r="D15" s="3" t="inlineStr">
        <is>
          <t>2.0%</t>
        </is>
      </c>
    </row>
    <row r="16">
      <c r="A16" s="4" t="inlineStr">
        <is>
          <t>Year 5</t>
        </is>
      </c>
      <c r="B16" s="3" t="inlineStr">
        <is>
          <t>4.0%</t>
        </is>
      </c>
      <c r="C16" s="3" t="inlineStr">
        <is>
          <t>5.0%</t>
        </is>
      </c>
      <c r="D16" s="3" t="inlineStr">
        <is>
          <t>1.0%</t>
        </is>
      </c>
    </row>
  </sheetData>
  <mergeCells count="3">
    <mergeCell ref="A3:G3"/>
    <mergeCell ref="A1:G1"/>
    <mergeCell ref="A9:G9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</cols>
  <sheetData>
    <row r="1">
      <c r="A1" s="1" t="inlineStr">
        <is>
          <t>TechFlow Inc. - Cash Flow Statement (Bear Case)</t>
        </is>
      </c>
    </row>
    <row r="3">
      <c r="A3" s="1" t="inlineStr">
        <is>
          <t>Year</t>
        </is>
      </c>
      <c r="B3" s="1" t="inlineStr">
        <is>
          <t>Net Income</t>
        </is>
      </c>
      <c r="C3" s="1" t="inlineStr">
        <is>
          <t>+ D&amp;A</t>
        </is>
      </c>
      <c r="D3" s="1" t="inlineStr">
        <is>
          <t>- ∆NWC</t>
        </is>
      </c>
      <c r="E3" s="1">
        <f> CFO</f>
        <v/>
      </c>
      <c r="F3" s="1" t="inlineStr">
        <is>
          <t>- CapEx</t>
        </is>
      </c>
      <c r="G3" s="1">
        <f> CFI</f>
        <v/>
      </c>
      <c r="H3" s="1" t="inlineStr">
        <is>
          <t>Debt Change</t>
        </is>
      </c>
      <c r="I3" s="1" t="inlineStr">
        <is>
          <t>Dividends</t>
        </is>
      </c>
      <c r="J3" s="1">
        <f> CFF</f>
        <v/>
      </c>
      <c r="K3" s="1" t="inlineStr">
        <is>
          <t>Net Change</t>
        </is>
      </c>
      <c r="L3" s="1" t="inlineStr">
        <is>
          <t>Ending Cash</t>
        </is>
      </c>
    </row>
    <row r="4">
      <c r="A4" s="4" t="n">
        <v>2025</v>
      </c>
      <c r="B4" s="5" t="n">
        <v>136.5</v>
      </c>
      <c r="C4" s="5" t="n">
        <v>50</v>
      </c>
      <c r="D4" s="5" t="n">
        <v>0</v>
      </c>
      <c r="E4" s="6" t="n">
        <v>186.5</v>
      </c>
      <c r="F4" s="5" t="n">
        <v>-40</v>
      </c>
      <c r="G4" s="6" t="n">
        <v>-40</v>
      </c>
      <c r="H4" s="5" t="n">
        <v>0</v>
      </c>
      <c r="I4" s="5" t="n">
        <v>-40.95</v>
      </c>
      <c r="J4" s="6" t="n">
        <v>-40.95</v>
      </c>
      <c r="K4" s="5" t="n">
        <v>105.55</v>
      </c>
      <c r="L4" s="5" t="n">
        <v>205.55</v>
      </c>
    </row>
    <row r="5">
      <c r="A5" s="4" t="n">
        <v>2026</v>
      </c>
      <c r="B5" s="5" t="n">
        <v>144.75</v>
      </c>
      <c r="C5" s="5" t="n">
        <v>52</v>
      </c>
      <c r="D5" s="5" t="n">
        <v>15.2</v>
      </c>
      <c r="E5" s="6" t="n">
        <v>211.95</v>
      </c>
      <c r="F5" s="5" t="n">
        <v>-41.6</v>
      </c>
      <c r="G5" s="6" t="n">
        <v>-41.6</v>
      </c>
      <c r="H5" s="5" t="n">
        <v>50</v>
      </c>
      <c r="I5" s="5" t="n">
        <v>-43.425</v>
      </c>
      <c r="J5" s="6" t="n">
        <v>6.575000000000003</v>
      </c>
      <c r="K5" s="5" t="n">
        <v>176.925</v>
      </c>
      <c r="L5" s="5" t="n">
        <v>382.475</v>
      </c>
    </row>
    <row r="6">
      <c r="A6" s="4" t="n">
        <v>2027</v>
      </c>
      <c r="B6" s="5" t="n">
        <v>151.68</v>
      </c>
      <c r="C6" s="5" t="n">
        <v>53.56</v>
      </c>
      <c r="D6" s="5" t="n">
        <v>11.85600000000002</v>
      </c>
      <c r="E6" s="6" t="n">
        <v>217.096</v>
      </c>
      <c r="F6" s="5" t="n">
        <v>-42.84800000000001</v>
      </c>
      <c r="G6" s="6" t="n">
        <v>-42.84800000000001</v>
      </c>
      <c r="H6" s="5" t="n">
        <v>50</v>
      </c>
      <c r="I6" s="5" t="n">
        <v>-45.504</v>
      </c>
      <c r="J6" s="6" t="n">
        <v>4.496000000000002</v>
      </c>
      <c r="K6" s="5" t="n">
        <v>178.744</v>
      </c>
      <c r="L6" s="5" t="n">
        <v>561.2190000000001</v>
      </c>
    </row>
    <row r="7">
      <c r="A7" s="4" t="n">
        <v>2028</v>
      </c>
      <c r="B7" s="5" t="n">
        <v>157.1436</v>
      </c>
      <c r="C7" s="5" t="n">
        <v>54.63120000000001</v>
      </c>
      <c r="D7" s="5" t="n">
        <v>8.141119999999987</v>
      </c>
      <c r="E7" s="6" t="n">
        <v>219.91592</v>
      </c>
      <c r="F7" s="5" t="n">
        <v>-43.70496</v>
      </c>
      <c r="G7" s="6" t="n">
        <v>-43.70496</v>
      </c>
      <c r="H7" s="5" t="n">
        <v>50</v>
      </c>
      <c r="I7" s="5" t="n">
        <v>-47.14308</v>
      </c>
      <c r="J7" s="6" t="n">
        <v>2.856920000000002</v>
      </c>
      <c r="K7" s="5" t="n">
        <v>179.06788</v>
      </c>
      <c r="L7" s="5" t="n">
        <v>740.28688</v>
      </c>
    </row>
    <row r="8">
      <c r="A8" s="4" t="n">
        <v>2029</v>
      </c>
      <c r="B8" s="5" t="n">
        <v>162.671472</v>
      </c>
      <c r="C8" s="5" t="n">
        <v>55.72382400000001</v>
      </c>
      <c r="D8" s="5" t="n">
        <v>8.303942400000011</v>
      </c>
      <c r="E8" s="6" t="n">
        <v>226.6992384</v>
      </c>
      <c r="F8" s="5" t="n">
        <v>-44.5790592</v>
      </c>
      <c r="G8" s="6" t="n">
        <v>-44.5790592</v>
      </c>
      <c r="H8" s="5" t="n">
        <v>50</v>
      </c>
      <c r="I8" s="5" t="n">
        <v>-48.8014416</v>
      </c>
      <c r="J8" s="6" t="n">
        <v>1.198558400000003</v>
      </c>
      <c r="K8" s="5" t="n">
        <v>183.3187376</v>
      </c>
      <c r="L8" s="5" t="n">
        <v>923.6056176</v>
      </c>
    </row>
  </sheetData>
  <mergeCells count="1">
    <mergeCell ref="A1:J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1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</cols>
  <sheetData>
    <row r="1">
      <c r="A1" s="1" t="inlineStr">
        <is>
          <t>TechFlow Inc. - Supporting Schedules (Base Case)</t>
        </is>
      </c>
    </row>
    <row r="3">
      <c r="A3" s="1" t="inlineStr">
        <is>
          <t>DEBT SCHEDULE</t>
        </is>
      </c>
      <c r="G3" s="1" t="inlineStr">
        <is>
          <t>PP&amp;E SCHEDULE</t>
        </is>
      </c>
    </row>
    <row r="5">
      <c r="A5" s="1" t="inlineStr">
        <is>
          <t>Year</t>
        </is>
      </c>
      <c r="B5" s="1" t="inlineStr">
        <is>
          <t>Opening Debt</t>
        </is>
      </c>
      <c r="C5" s="1" t="inlineStr">
        <is>
          <t>Interest</t>
        </is>
      </c>
      <c r="D5" s="1" t="inlineStr">
        <is>
          <t>Amortization</t>
        </is>
      </c>
      <c r="E5" s="1" t="inlineStr">
        <is>
          <t>Ending Debt</t>
        </is>
      </c>
      <c r="G5" s="1" t="inlineStr">
        <is>
          <t>Year</t>
        </is>
      </c>
      <c r="H5" s="1" t="inlineStr">
        <is>
          <t>Opening PP&amp;E</t>
        </is>
      </c>
      <c r="I5" s="1" t="inlineStr">
        <is>
          <t>CapEx</t>
        </is>
      </c>
      <c r="J5" s="1" t="inlineStr">
        <is>
          <t>Depreciation</t>
        </is>
      </c>
      <c r="K5" s="1" t="inlineStr">
        <is>
          <t>Ending PP&amp;E</t>
        </is>
      </c>
    </row>
    <row r="6">
      <c r="A6" s="4" t="n">
        <v>2025</v>
      </c>
      <c r="B6" s="5" t="n">
        <v>300</v>
      </c>
      <c r="C6" s="5" t="n">
        <v>18</v>
      </c>
      <c r="D6" s="5" t="n">
        <v>50</v>
      </c>
      <c r="E6" s="5" t="n">
        <v>300</v>
      </c>
      <c r="H6" s="5" t="n">
        <v>0</v>
      </c>
      <c r="I6" s="5" t="n">
        <v>40</v>
      </c>
      <c r="J6" s="5" t="n">
        <v>50</v>
      </c>
      <c r="K6" s="5" t="n">
        <v>-10</v>
      </c>
    </row>
    <row r="7">
      <c r="A7" s="4" t="n">
        <v>2026</v>
      </c>
      <c r="B7" s="5" t="n">
        <v>300</v>
      </c>
      <c r="C7" s="5" t="n">
        <v>15</v>
      </c>
      <c r="D7" s="5" t="n">
        <v>50</v>
      </c>
      <c r="E7" s="5" t="n">
        <v>250</v>
      </c>
      <c r="H7" s="5" t="n">
        <v>-10</v>
      </c>
      <c r="I7" s="5" t="n">
        <v>43.2</v>
      </c>
      <c r="J7" s="5" t="n">
        <v>54</v>
      </c>
      <c r="K7" s="5" t="n">
        <v>-20.8</v>
      </c>
    </row>
    <row r="8">
      <c r="A8" s="4" t="n">
        <v>2027</v>
      </c>
      <c r="B8" s="5" t="n">
        <v>250</v>
      </c>
      <c r="C8" s="5" t="n">
        <v>12</v>
      </c>
      <c r="D8" s="5" t="n">
        <v>50</v>
      </c>
      <c r="E8" s="5" t="n">
        <v>200</v>
      </c>
      <c r="H8" s="5" t="n">
        <v>-20.8</v>
      </c>
      <c r="I8" s="5" t="n">
        <v>46.224</v>
      </c>
      <c r="J8" s="5" t="n">
        <v>57.78000000000001</v>
      </c>
      <c r="K8" s="5" t="n">
        <v>-32.35599999999999</v>
      </c>
    </row>
    <row r="9">
      <c r="A9" s="4" t="n">
        <v>2028</v>
      </c>
      <c r="B9" s="5" t="n">
        <v>200</v>
      </c>
      <c r="C9" s="5" t="n">
        <v>9</v>
      </c>
      <c r="D9" s="5" t="n">
        <v>50</v>
      </c>
      <c r="E9" s="5" t="n">
        <v>150</v>
      </c>
      <c r="H9" s="5" t="n">
        <v>-32.35599999999999</v>
      </c>
      <c r="I9" s="5" t="n">
        <v>48.99744</v>
      </c>
      <c r="J9" s="5" t="n">
        <v>61.24680000000001</v>
      </c>
      <c r="K9" s="5" t="n">
        <v>-44.60535999999999</v>
      </c>
    </row>
    <row r="10">
      <c r="A10" s="4" t="n">
        <v>2029</v>
      </c>
      <c r="B10" s="5" t="n">
        <v>150</v>
      </c>
      <c r="C10" s="5" t="n">
        <v>6</v>
      </c>
      <c r="D10" s="5" t="n">
        <v>50</v>
      </c>
      <c r="E10" s="5" t="n">
        <v>100</v>
      </c>
      <c r="H10" s="5" t="n">
        <v>-44.60535999999999</v>
      </c>
      <c r="I10" s="5" t="n">
        <v>51.44731200000001</v>
      </c>
      <c r="J10" s="5" t="n">
        <v>64.30914000000001</v>
      </c>
      <c r="K10" s="5" t="n">
        <v>-57.46718800000002</v>
      </c>
    </row>
  </sheetData>
  <mergeCells count="3">
    <mergeCell ref="G3:K3"/>
    <mergeCell ref="A1:K1"/>
    <mergeCell ref="A3:E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20" customWidth="1" min="3" max="3"/>
    <col width="12" customWidth="1" min="4" max="4"/>
    <col width="12" customWidth="1" min="5" max="5"/>
  </cols>
  <sheetData>
    <row r="1">
      <c r="A1" s="1" t="inlineStr">
        <is>
          <t>TechFlow Inc. - Summary &amp; Balance Checks</t>
        </is>
      </c>
    </row>
    <row r="3">
      <c r="A3" s="1" t="inlineStr">
        <is>
          <t>KEY METRICS SUMMARY (Base Case)</t>
        </is>
      </c>
    </row>
    <row r="5">
      <c r="A5" s="2" t="inlineStr">
        <is>
          <t>Starting Revenue</t>
        </is>
      </c>
      <c r="B5" s="7" t="inlineStr">
        <is>
          <t>$1000M</t>
        </is>
      </c>
    </row>
    <row r="6">
      <c r="A6" s="2" t="inlineStr">
        <is>
          <t>Year 5 Revenue</t>
        </is>
      </c>
      <c r="B6" s="7" t="inlineStr">
        <is>
          <t>$1.3B</t>
        </is>
      </c>
    </row>
    <row r="7">
      <c r="A7" s="2" t="inlineStr">
        <is>
          <t>Revenue CAGR</t>
        </is>
      </c>
      <c r="B7" s="7" t="inlineStr">
        <is>
          <t>6.5%</t>
        </is>
      </c>
    </row>
    <row r="8">
      <c r="A8" s="2" t="inlineStr">
        <is>
          <t>Average EBITDA Margin</t>
        </is>
      </c>
      <c r="B8" s="7" t="inlineStr">
        <is>
          <t>25.0%</t>
        </is>
      </c>
    </row>
    <row r="9">
      <c r="A9" s="2" t="inlineStr">
        <is>
          <t>Year 5 Cash Balance</t>
        </is>
      </c>
      <c r="B9" s="7" t="inlineStr">
        <is>
          <t>$820M</t>
        </is>
      </c>
    </row>
    <row r="10">
      <c r="A10" s="2" t="inlineStr">
        <is>
          <t>Average CapEx</t>
        </is>
      </c>
      <c r="B10" s="7" t="inlineStr">
        <is>
          <t>$46M</t>
        </is>
      </c>
    </row>
    <row r="11">
      <c r="A11" s="2" t="inlineStr">
        <is>
          <t>Debt Paydown</t>
        </is>
      </c>
      <c r="B11" s="7" t="inlineStr">
        <is>
          <t>$50M/year</t>
        </is>
      </c>
    </row>
    <row r="14">
      <c r="A14" s="1" t="inlineStr">
        <is>
          <t>BALANCE SHEET CHECKS</t>
        </is>
      </c>
    </row>
    <row r="16">
      <c r="A16" s="1" t="inlineStr">
        <is>
          <t>Year</t>
        </is>
      </c>
      <c r="B16" s="1" t="inlineStr">
        <is>
          <t>Assets</t>
        </is>
      </c>
      <c r="C16" s="1" t="inlineStr">
        <is>
          <t>Liabilities + Equity</t>
        </is>
      </c>
      <c r="D16" s="1" t="inlineStr">
        <is>
          <t>Difference</t>
        </is>
      </c>
      <c r="E16" s="1" t="inlineStr">
        <is>
          <t>Status</t>
        </is>
      </c>
    </row>
    <row r="17">
      <c r="A17" s="4" t="n">
        <v>2025</v>
      </c>
      <c r="B17" s="5" t="n">
        <v>340</v>
      </c>
      <c r="C17" s="5" t="n">
        <v>630</v>
      </c>
      <c r="D17" s="5" t="n">
        <v>-290</v>
      </c>
      <c r="E17" s="8" t="inlineStr">
        <is>
          <t>❌ Imbalance</t>
        </is>
      </c>
    </row>
    <row r="18">
      <c r="A18" s="4" t="n">
        <v>2026</v>
      </c>
      <c r="B18" s="5" t="n">
        <v>454.75</v>
      </c>
      <c r="C18" s="5" t="n">
        <v>695.925</v>
      </c>
      <c r="D18" s="5" t="n">
        <v>-241.175</v>
      </c>
      <c r="E18" s="8" t="inlineStr">
        <is>
          <t>❌ Imbalance</t>
        </is>
      </c>
    </row>
    <row r="19">
      <c r="A19" s="4" t="n">
        <v>2027</v>
      </c>
      <c r="B19" s="5" t="n">
        <v>658.8190000000001</v>
      </c>
      <c r="C19" s="5" t="n">
        <v>770.7909999999999</v>
      </c>
      <c r="D19" s="5" t="n">
        <v>-111.9719999999999</v>
      </c>
      <c r="E19" s="8" t="inlineStr">
        <is>
          <t>❌ Imbalance</t>
        </is>
      </c>
    </row>
    <row r="20">
      <c r="A20" s="4" t="n">
        <v>2028</v>
      </c>
      <c r="B20" s="5" t="n">
        <v>869.22564</v>
      </c>
      <c r="C20" s="5" t="n">
        <v>853.69796</v>
      </c>
      <c r="D20" s="5" t="n">
        <v>15.52768000000003</v>
      </c>
      <c r="E20" s="8" t="inlineStr">
        <is>
          <t>❌ Imbalance</t>
        </is>
      </c>
    </row>
    <row r="21">
      <c r="A21" s="4" t="n">
        <v>2029</v>
      </c>
      <c r="B21" s="5" t="n">
        <v>1084.165832</v>
      </c>
      <c r="C21" s="5" t="n">
        <v>943.5592380000001</v>
      </c>
      <c r="D21" s="5" t="n">
        <v>140.6065940000001</v>
      </c>
      <c r="E21" s="8" t="inlineStr">
        <is>
          <t>❌ Imbalance</t>
        </is>
      </c>
    </row>
  </sheetData>
  <mergeCells count="3">
    <mergeCell ref="A3:F3"/>
    <mergeCell ref="A14:F14"/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</cols>
  <sheetData>
    <row r="1">
      <c r="A1" s="1" t="inlineStr">
        <is>
          <t>TechFlow Inc. - Income Statement (Base Case)</t>
        </is>
      </c>
    </row>
    <row r="3">
      <c r="A3" s="1" t="inlineStr">
        <is>
          <t>Year</t>
        </is>
      </c>
      <c r="B3" s="1" t="inlineStr">
        <is>
          <t>Revenue</t>
        </is>
      </c>
      <c r="C3" s="1" t="inlineStr">
        <is>
          <t>COGS</t>
        </is>
      </c>
      <c r="D3" s="1" t="inlineStr">
        <is>
          <t>Gross Profit</t>
        </is>
      </c>
      <c r="E3" s="1" t="inlineStr">
        <is>
          <t>OpEx</t>
        </is>
      </c>
      <c r="F3" s="1" t="inlineStr">
        <is>
          <t>EBITDA</t>
        </is>
      </c>
      <c r="G3" s="1" t="inlineStr">
        <is>
          <t>D&amp;A</t>
        </is>
      </c>
      <c r="H3" s="1" t="inlineStr">
        <is>
          <t>EBIT</t>
        </is>
      </c>
      <c r="I3" s="1" t="inlineStr">
        <is>
          <t>Interest</t>
        </is>
      </c>
      <c r="J3" s="1" t="inlineStr">
        <is>
          <t>EBT</t>
        </is>
      </c>
      <c r="K3" s="1" t="inlineStr">
        <is>
          <t>Taxes</t>
        </is>
      </c>
      <c r="L3" s="1" t="inlineStr">
        <is>
          <t>Net Income</t>
        </is>
      </c>
    </row>
    <row r="4">
      <c r="A4" s="4" t="n">
        <v>2025</v>
      </c>
      <c r="B4" s="5" t="n">
        <v>1000</v>
      </c>
      <c r="C4" s="5" t="n">
        <v>350</v>
      </c>
      <c r="D4" s="5" t="n">
        <v>650</v>
      </c>
      <c r="E4" s="5" t="n">
        <v>400</v>
      </c>
      <c r="F4" s="6" t="n">
        <v>250</v>
      </c>
      <c r="G4" s="5" t="n">
        <v>50</v>
      </c>
      <c r="H4" s="6" t="n">
        <v>200</v>
      </c>
      <c r="I4" s="5" t="n">
        <v>18</v>
      </c>
      <c r="J4" s="5" t="n">
        <v>182</v>
      </c>
      <c r="K4" s="5" t="n">
        <v>45.5</v>
      </c>
      <c r="L4" s="6" t="n">
        <v>136.5</v>
      </c>
    </row>
    <row r="5">
      <c r="A5" s="4" t="n">
        <v>2026</v>
      </c>
      <c r="B5" s="5" t="n">
        <v>1080</v>
      </c>
      <c r="C5" s="5" t="n">
        <v>378</v>
      </c>
      <c r="D5" s="5" t="n">
        <v>702</v>
      </c>
      <c r="E5" s="5" t="n">
        <v>432</v>
      </c>
      <c r="F5" s="6" t="n">
        <v>270</v>
      </c>
      <c r="G5" s="5" t="n">
        <v>54</v>
      </c>
      <c r="H5" s="6" t="n">
        <v>216</v>
      </c>
      <c r="I5" s="5" t="n">
        <v>15</v>
      </c>
      <c r="J5" s="5" t="n">
        <v>201</v>
      </c>
      <c r="K5" s="5" t="n">
        <v>50.25</v>
      </c>
      <c r="L5" s="6" t="n">
        <v>150.75</v>
      </c>
    </row>
    <row r="6">
      <c r="A6" s="4" t="n">
        <v>2027</v>
      </c>
      <c r="B6" s="5" t="n">
        <v>1155.6</v>
      </c>
      <c r="C6" s="5" t="n">
        <v>404.46</v>
      </c>
      <c r="D6" s="5" t="n">
        <v>751.1400000000001</v>
      </c>
      <c r="E6" s="5" t="n">
        <v>462.2400000000001</v>
      </c>
      <c r="F6" s="6" t="n">
        <v>288.9</v>
      </c>
      <c r="G6" s="5" t="n">
        <v>57.78000000000001</v>
      </c>
      <c r="H6" s="6" t="n">
        <v>231.12</v>
      </c>
      <c r="I6" s="5" t="n">
        <v>12</v>
      </c>
      <c r="J6" s="5" t="n">
        <v>219.12</v>
      </c>
      <c r="K6" s="5" t="n">
        <v>54.78000000000001</v>
      </c>
      <c r="L6" s="6" t="n">
        <v>164.34</v>
      </c>
    </row>
    <row r="7">
      <c r="A7" s="4" t="n">
        <v>2028</v>
      </c>
      <c r="B7" s="5" t="n">
        <v>1224.936</v>
      </c>
      <c r="C7" s="5" t="n">
        <v>428.7276000000001</v>
      </c>
      <c r="D7" s="5" t="n">
        <v>796.2084000000001</v>
      </c>
      <c r="E7" s="5" t="n">
        <v>489.9744000000001</v>
      </c>
      <c r="F7" s="6" t="n">
        <v>306.234</v>
      </c>
      <c r="G7" s="5" t="n">
        <v>61.24680000000001</v>
      </c>
      <c r="H7" s="6" t="n">
        <v>244.9872</v>
      </c>
      <c r="I7" s="5" t="n">
        <v>9</v>
      </c>
      <c r="J7" s="5" t="n">
        <v>235.9872</v>
      </c>
      <c r="K7" s="5" t="n">
        <v>58.99680000000001</v>
      </c>
      <c r="L7" s="6" t="n">
        <v>176.9904</v>
      </c>
    </row>
    <row r="8">
      <c r="A8" s="4" t="n">
        <v>2029</v>
      </c>
      <c r="B8" s="5" t="n">
        <v>1286.1828</v>
      </c>
      <c r="C8" s="5" t="n">
        <v>450.16398</v>
      </c>
      <c r="D8" s="5" t="n">
        <v>836.0188200000002</v>
      </c>
      <c r="E8" s="5" t="n">
        <v>514.4731200000001</v>
      </c>
      <c r="F8" s="6" t="n">
        <v>321.5457000000001</v>
      </c>
      <c r="G8" s="5" t="n">
        <v>64.30914000000001</v>
      </c>
      <c r="H8" s="6" t="n">
        <v>257.2365600000001</v>
      </c>
      <c r="I8" s="5" t="n">
        <v>6</v>
      </c>
      <c r="J8" s="5" t="n">
        <v>251.2365600000001</v>
      </c>
      <c r="K8" s="5" t="n">
        <v>62.80914000000001</v>
      </c>
      <c r="L8" s="6" t="n">
        <v>188.42742</v>
      </c>
    </row>
  </sheetData>
  <mergeCells count="1">
    <mergeCell ref="A1: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</cols>
  <sheetData>
    <row r="1">
      <c r="A1" s="1" t="inlineStr">
        <is>
          <t>TechFlow Inc. - Income Statement (Bull Case)</t>
        </is>
      </c>
    </row>
    <row r="3">
      <c r="A3" s="1" t="inlineStr">
        <is>
          <t>Year</t>
        </is>
      </c>
      <c r="B3" s="1" t="inlineStr">
        <is>
          <t>Revenue</t>
        </is>
      </c>
      <c r="C3" s="1" t="inlineStr">
        <is>
          <t>COGS</t>
        </is>
      </c>
      <c r="D3" s="1" t="inlineStr">
        <is>
          <t>Gross Profit</t>
        </is>
      </c>
      <c r="E3" s="1" t="inlineStr">
        <is>
          <t>OpEx</t>
        </is>
      </c>
      <c r="F3" s="1" t="inlineStr">
        <is>
          <t>EBITDA</t>
        </is>
      </c>
      <c r="G3" s="1" t="inlineStr">
        <is>
          <t>D&amp;A</t>
        </is>
      </c>
      <c r="H3" s="1" t="inlineStr">
        <is>
          <t>EBIT</t>
        </is>
      </c>
      <c r="I3" s="1" t="inlineStr">
        <is>
          <t>Interest</t>
        </is>
      </c>
      <c r="J3" s="1" t="inlineStr">
        <is>
          <t>EBT</t>
        </is>
      </c>
      <c r="K3" s="1" t="inlineStr">
        <is>
          <t>Taxes</t>
        </is>
      </c>
      <c r="L3" s="1" t="inlineStr">
        <is>
          <t>Net Income</t>
        </is>
      </c>
    </row>
    <row r="4">
      <c r="A4" s="4" t="n">
        <v>2025</v>
      </c>
      <c r="B4" s="5" t="n">
        <v>1000</v>
      </c>
      <c r="C4" s="5" t="n">
        <v>350</v>
      </c>
      <c r="D4" s="5" t="n">
        <v>650</v>
      </c>
      <c r="E4" s="5" t="n">
        <v>400</v>
      </c>
      <c r="F4" s="6" t="n">
        <v>250</v>
      </c>
      <c r="G4" s="5" t="n">
        <v>50</v>
      </c>
      <c r="H4" s="6" t="n">
        <v>200</v>
      </c>
      <c r="I4" s="5" t="n">
        <v>18</v>
      </c>
      <c r="J4" s="5" t="n">
        <v>182</v>
      </c>
      <c r="K4" s="5" t="n">
        <v>45.5</v>
      </c>
      <c r="L4" s="6" t="n">
        <v>136.5</v>
      </c>
    </row>
    <row r="5">
      <c r="A5" s="4" t="n">
        <v>2026</v>
      </c>
      <c r="B5" s="5" t="n">
        <v>1120</v>
      </c>
      <c r="C5" s="5" t="n">
        <v>392</v>
      </c>
      <c r="D5" s="5" t="n">
        <v>728</v>
      </c>
      <c r="E5" s="5" t="n">
        <v>448</v>
      </c>
      <c r="F5" s="6" t="n">
        <v>280</v>
      </c>
      <c r="G5" s="5" t="n">
        <v>56</v>
      </c>
      <c r="H5" s="6" t="n">
        <v>224</v>
      </c>
      <c r="I5" s="5" t="n">
        <v>15</v>
      </c>
      <c r="J5" s="5" t="n">
        <v>209</v>
      </c>
      <c r="K5" s="5" t="n">
        <v>52.25</v>
      </c>
      <c r="L5" s="6" t="n">
        <v>156.75</v>
      </c>
    </row>
    <row r="6">
      <c r="A6" s="4" t="n">
        <v>2027</v>
      </c>
      <c r="B6" s="5" t="n">
        <v>1232</v>
      </c>
      <c r="C6" s="5" t="n">
        <v>431.2</v>
      </c>
      <c r="D6" s="5" t="n">
        <v>800.8</v>
      </c>
      <c r="E6" s="5" t="n">
        <v>492.8</v>
      </c>
      <c r="F6" s="6" t="n">
        <v>308</v>
      </c>
      <c r="G6" s="5" t="n">
        <v>61.6</v>
      </c>
      <c r="H6" s="6" t="n">
        <v>246.4</v>
      </c>
      <c r="I6" s="5" t="n">
        <v>12</v>
      </c>
      <c r="J6" s="5" t="n">
        <v>234.4</v>
      </c>
      <c r="K6" s="5" t="n">
        <v>58.6</v>
      </c>
      <c r="L6" s="6" t="n">
        <v>175.8</v>
      </c>
    </row>
    <row r="7">
      <c r="A7" s="4" t="n">
        <v>2028</v>
      </c>
      <c r="B7" s="5" t="n">
        <v>1330.56</v>
      </c>
      <c r="C7" s="5" t="n">
        <v>465.696</v>
      </c>
      <c r="D7" s="5" t="n">
        <v>864.8640000000001</v>
      </c>
      <c r="E7" s="5" t="n">
        <v>532.2240000000002</v>
      </c>
      <c r="F7" s="6" t="n">
        <v>332.64</v>
      </c>
      <c r="G7" s="5" t="n">
        <v>66.52800000000001</v>
      </c>
      <c r="H7" s="6" t="n">
        <v>266.112</v>
      </c>
      <c r="I7" s="5" t="n">
        <v>9</v>
      </c>
      <c r="J7" s="5" t="n">
        <v>257.112</v>
      </c>
      <c r="K7" s="5" t="n">
        <v>64.27800000000001</v>
      </c>
      <c r="L7" s="6" t="n">
        <v>192.834</v>
      </c>
    </row>
    <row r="8">
      <c r="A8" s="4" t="n">
        <v>2029</v>
      </c>
      <c r="B8" s="5" t="n">
        <v>1410.3936</v>
      </c>
      <c r="C8" s="5" t="n">
        <v>493.6377600000001</v>
      </c>
      <c r="D8" s="5" t="n">
        <v>916.7558400000003</v>
      </c>
      <c r="E8" s="5" t="n">
        <v>564.1574400000002</v>
      </c>
      <c r="F8" s="6" t="n">
        <v>352.5984000000001</v>
      </c>
      <c r="G8" s="5" t="n">
        <v>70.51968000000002</v>
      </c>
      <c r="H8" s="6" t="n">
        <v>282.0787200000001</v>
      </c>
      <c r="I8" s="5" t="n">
        <v>6</v>
      </c>
      <c r="J8" s="5" t="n">
        <v>276.0787200000001</v>
      </c>
      <c r="K8" s="5" t="n">
        <v>69.01968000000002</v>
      </c>
      <c r="L8" s="6" t="n">
        <v>207.0590400000001</v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</cols>
  <sheetData>
    <row r="1">
      <c r="A1" s="1" t="inlineStr">
        <is>
          <t>TechFlow Inc. - Income Statement (Bear Case)</t>
        </is>
      </c>
    </row>
    <row r="3">
      <c r="A3" s="1" t="inlineStr">
        <is>
          <t>Year</t>
        </is>
      </c>
      <c r="B3" s="1" t="inlineStr">
        <is>
          <t>Revenue</t>
        </is>
      </c>
      <c r="C3" s="1" t="inlineStr">
        <is>
          <t>COGS</t>
        </is>
      </c>
      <c r="D3" s="1" t="inlineStr">
        <is>
          <t>Gross Profit</t>
        </is>
      </c>
      <c r="E3" s="1" t="inlineStr">
        <is>
          <t>OpEx</t>
        </is>
      </c>
      <c r="F3" s="1" t="inlineStr">
        <is>
          <t>EBITDA</t>
        </is>
      </c>
      <c r="G3" s="1" t="inlineStr">
        <is>
          <t>D&amp;A</t>
        </is>
      </c>
      <c r="H3" s="1" t="inlineStr">
        <is>
          <t>EBIT</t>
        </is>
      </c>
      <c r="I3" s="1" t="inlineStr">
        <is>
          <t>Interest</t>
        </is>
      </c>
      <c r="J3" s="1" t="inlineStr">
        <is>
          <t>EBT</t>
        </is>
      </c>
      <c r="K3" s="1" t="inlineStr">
        <is>
          <t>Taxes</t>
        </is>
      </c>
      <c r="L3" s="1" t="inlineStr">
        <is>
          <t>Net Income</t>
        </is>
      </c>
    </row>
    <row r="4">
      <c r="A4" s="4" t="n">
        <v>2025</v>
      </c>
      <c r="B4" s="5" t="n">
        <v>1000</v>
      </c>
      <c r="C4" s="5" t="n">
        <v>350</v>
      </c>
      <c r="D4" s="5" t="n">
        <v>650</v>
      </c>
      <c r="E4" s="5" t="n">
        <v>400</v>
      </c>
      <c r="F4" s="6" t="n">
        <v>250</v>
      </c>
      <c r="G4" s="5" t="n">
        <v>50</v>
      </c>
      <c r="H4" s="6" t="n">
        <v>200</v>
      </c>
      <c r="I4" s="5" t="n">
        <v>18</v>
      </c>
      <c r="J4" s="5" t="n">
        <v>182</v>
      </c>
      <c r="K4" s="5" t="n">
        <v>45.5</v>
      </c>
      <c r="L4" s="6" t="n">
        <v>136.5</v>
      </c>
    </row>
    <row r="5">
      <c r="A5" s="4" t="n">
        <v>2026</v>
      </c>
      <c r="B5" s="5" t="n">
        <v>1040</v>
      </c>
      <c r="C5" s="5" t="n">
        <v>364</v>
      </c>
      <c r="D5" s="5" t="n">
        <v>676</v>
      </c>
      <c r="E5" s="5" t="n">
        <v>416</v>
      </c>
      <c r="F5" s="6" t="n">
        <v>260</v>
      </c>
      <c r="G5" s="5" t="n">
        <v>52</v>
      </c>
      <c r="H5" s="6" t="n">
        <v>208</v>
      </c>
      <c r="I5" s="5" t="n">
        <v>15</v>
      </c>
      <c r="J5" s="5" t="n">
        <v>193</v>
      </c>
      <c r="K5" s="5" t="n">
        <v>48.25</v>
      </c>
      <c r="L5" s="6" t="n">
        <v>144.75</v>
      </c>
    </row>
    <row r="6">
      <c r="A6" s="4" t="n">
        <v>2027</v>
      </c>
      <c r="B6" s="5" t="n">
        <v>1071.2</v>
      </c>
      <c r="C6" s="5" t="n">
        <v>374.92</v>
      </c>
      <c r="D6" s="5" t="n">
        <v>696.28</v>
      </c>
      <c r="E6" s="5" t="n">
        <v>428.48</v>
      </c>
      <c r="F6" s="6" t="n">
        <v>267.8</v>
      </c>
      <c r="G6" s="5" t="n">
        <v>53.56</v>
      </c>
      <c r="H6" s="6" t="n">
        <v>214.24</v>
      </c>
      <c r="I6" s="5" t="n">
        <v>12</v>
      </c>
      <c r="J6" s="5" t="n">
        <v>202.24</v>
      </c>
      <c r="K6" s="5" t="n">
        <v>50.56</v>
      </c>
      <c r="L6" s="6" t="n">
        <v>151.68</v>
      </c>
    </row>
    <row r="7">
      <c r="A7" s="4" t="n">
        <v>2028</v>
      </c>
      <c r="B7" s="5" t="n">
        <v>1092.624</v>
      </c>
      <c r="C7" s="5" t="n">
        <v>382.4184</v>
      </c>
      <c r="D7" s="5" t="n">
        <v>710.2056</v>
      </c>
      <c r="E7" s="5" t="n">
        <v>437.0496</v>
      </c>
      <c r="F7" s="6" t="n">
        <v>273.156</v>
      </c>
      <c r="G7" s="5" t="n">
        <v>54.63120000000001</v>
      </c>
      <c r="H7" s="6" t="n">
        <v>218.5248</v>
      </c>
      <c r="I7" s="5" t="n">
        <v>9</v>
      </c>
      <c r="J7" s="5" t="n">
        <v>209.5248</v>
      </c>
      <c r="K7" s="5" t="n">
        <v>52.3812</v>
      </c>
      <c r="L7" s="6" t="n">
        <v>157.1436</v>
      </c>
    </row>
    <row r="8">
      <c r="A8" s="4" t="n">
        <v>2029</v>
      </c>
      <c r="B8" s="5" t="n">
        <v>1114.47648</v>
      </c>
      <c r="C8" s="5" t="n">
        <v>390.066768</v>
      </c>
      <c r="D8" s="5" t="n">
        <v>724.4097120000001</v>
      </c>
      <c r="E8" s="5" t="n">
        <v>445.7905920000001</v>
      </c>
      <c r="F8" s="6" t="n">
        <v>278.61912</v>
      </c>
      <c r="G8" s="5" t="n">
        <v>55.72382400000001</v>
      </c>
      <c r="H8" s="6" t="n">
        <v>222.895296</v>
      </c>
      <c r="I8" s="5" t="n">
        <v>6</v>
      </c>
      <c r="J8" s="5" t="n">
        <v>216.895296</v>
      </c>
      <c r="K8" s="5" t="n">
        <v>54.223824</v>
      </c>
      <c r="L8" s="6" t="n">
        <v>162.671472</v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</cols>
  <sheetData>
    <row r="1">
      <c r="A1" s="1" t="inlineStr">
        <is>
          <t>TechFlow Inc. - Balance Sheet (Base Case)</t>
        </is>
      </c>
    </row>
    <row r="3">
      <c r="A3" s="1" t="inlineStr">
        <is>
          <t>ASSETS</t>
        </is>
      </c>
      <c r="H3" s="1" t="inlineStr">
        <is>
          <t>LIABILITIES &amp; EQUITY</t>
        </is>
      </c>
    </row>
    <row r="5">
      <c r="A5" s="1" t="inlineStr">
        <is>
          <t>Year</t>
        </is>
      </c>
      <c r="B5" s="1" t="inlineStr">
        <is>
          <t>Cash</t>
        </is>
      </c>
      <c r="C5" s="1" t="inlineStr">
        <is>
          <t>AR</t>
        </is>
      </c>
      <c r="D5" s="1" t="inlineStr">
        <is>
          <t>Inventory</t>
        </is>
      </c>
      <c r="E5" s="1" t="inlineStr">
        <is>
          <t>PP&amp;E</t>
        </is>
      </c>
      <c r="F5" s="1" t="inlineStr">
        <is>
          <t>Total Assets</t>
        </is>
      </c>
      <c r="H5" s="1" t="inlineStr">
        <is>
          <t>Debt</t>
        </is>
      </c>
      <c r="I5" s="1" t="inlineStr">
        <is>
          <t>AP</t>
        </is>
      </c>
      <c r="J5" s="1" t="inlineStr">
        <is>
          <t>Other CL</t>
        </is>
      </c>
      <c r="K5" s="1" t="inlineStr">
        <is>
          <t>Total CL</t>
        </is>
      </c>
      <c r="L5" s="1" t="inlineStr">
        <is>
          <t>Retained Earnings</t>
        </is>
      </c>
      <c r="M5" s="1" t="inlineStr">
        <is>
          <t>Total Equity</t>
        </is>
      </c>
      <c r="N5" s="1" t="inlineStr">
        <is>
          <t>Total L&amp;E</t>
        </is>
      </c>
    </row>
    <row r="6">
      <c r="A6" s="4" t="n">
        <v>2025</v>
      </c>
      <c r="B6" s="5" t="n">
        <v>100</v>
      </c>
      <c r="C6" s="5" t="n">
        <v>150</v>
      </c>
      <c r="D6" s="5" t="n">
        <v>100</v>
      </c>
      <c r="E6" s="5" t="n">
        <v>-10</v>
      </c>
      <c r="F6" s="6" t="n">
        <v>340</v>
      </c>
      <c r="G6" t="inlineStr"/>
      <c r="H6" s="5" t="n">
        <v>300</v>
      </c>
      <c r="I6" s="5" t="n">
        <v>80</v>
      </c>
      <c r="J6" s="5" t="n">
        <v>50</v>
      </c>
      <c r="K6" s="6" t="n">
        <v>130</v>
      </c>
      <c r="L6" s="5" t="n">
        <v>200</v>
      </c>
      <c r="M6" s="6" t="n">
        <v>200</v>
      </c>
      <c r="N6" s="6" t="n">
        <v>630</v>
      </c>
    </row>
    <row r="7">
      <c r="A7" s="4" t="n">
        <v>2026</v>
      </c>
      <c r="B7" s="5" t="n">
        <v>205.55</v>
      </c>
      <c r="C7" s="5" t="n">
        <v>162</v>
      </c>
      <c r="D7" s="5" t="n">
        <v>108</v>
      </c>
      <c r="E7" s="5" t="n">
        <v>-20.8</v>
      </c>
      <c r="F7" s="6" t="n">
        <v>454.75</v>
      </c>
      <c r="G7" t="inlineStr"/>
      <c r="H7" s="5" t="n">
        <v>250</v>
      </c>
      <c r="I7" s="5" t="n">
        <v>86.40000000000001</v>
      </c>
      <c r="J7" s="5" t="n">
        <v>54</v>
      </c>
      <c r="K7" s="6" t="n">
        <v>140.4</v>
      </c>
      <c r="L7" s="5" t="n">
        <v>305.525</v>
      </c>
      <c r="M7" s="6" t="n">
        <v>305.525</v>
      </c>
      <c r="N7" s="6" t="n">
        <v>695.925</v>
      </c>
    </row>
    <row r="8">
      <c r="A8" s="4" t="n">
        <v>2027</v>
      </c>
      <c r="B8" s="5" t="n">
        <v>402.275</v>
      </c>
      <c r="C8" s="5" t="n">
        <v>173.34</v>
      </c>
      <c r="D8" s="5" t="n">
        <v>115.56</v>
      </c>
      <c r="E8" s="5" t="n">
        <v>-32.35599999999999</v>
      </c>
      <c r="F8" s="6" t="n">
        <v>658.8190000000001</v>
      </c>
      <c r="G8" t="inlineStr"/>
      <c r="H8" s="5" t="n">
        <v>200</v>
      </c>
      <c r="I8" s="5" t="n">
        <v>92.44800000000001</v>
      </c>
      <c r="J8" s="5" t="n">
        <v>57.78000000000001</v>
      </c>
      <c r="K8" s="6" t="n">
        <v>150.228</v>
      </c>
      <c r="L8" s="5" t="n">
        <v>420.563</v>
      </c>
      <c r="M8" s="6" t="n">
        <v>420.563</v>
      </c>
      <c r="N8" s="6" t="n">
        <v>770.7909999999999</v>
      </c>
    </row>
    <row r="9">
      <c r="A9" s="4" t="n">
        <v>2028</v>
      </c>
      <c r="B9" s="5" t="n">
        <v>607.597</v>
      </c>
      <c r="C9" s="5" t="n">
        <v>183.7404</v>
      </c>
      <c r="D9" s="5" t="n">
        <v>122.4936</v>
      </c>
      <c r="E9" s="5" t="n">
        <v>-44.60535999999999</v>
      </c>
      <c r="F9" s="6" t="n">
        <v>869.22564</v>
      </c>
      <c r="G9" t="inlineStr"/>
      <c r="H9" s="5" t="n">
        <v>150</v>
      </c>
      <c r="I9" s="5" t="n">
        <v>97.99488000000001</v>
      </c>
      <c r="J9" s="5" t="n">
        <v>61.24680000000001</v>
      </c>
      <c r="K9" s="6" t="n">
        <v>159.24168</v>
      </c>
      <c r="L9" s="5" t="n">
        <v>544.45628</v>
      </c>
      <c r="M9" s="6" t="n">
        <v>544.45628</v>
      </c>
      <c r="N9" s="6" t="n">
        <v>853.69796</v>
      </c>
    </row>
    <row r="10">
      <c r="A10" s="4" t="n">
        <v>2029</v>
      </c>
      <c r="B10" s="5" t="n">
        <v>820.0873200000001</v>
      </c>
      <c r="C10" s="5" t="n">
        <v>192.92742</v>
      </c>
      <c r="D10" s="5" t="n">
        <v>128.61828</v>
      </c>
      <c r="E10" s="5" t="n">
        <v>-57.46718800000002</v>
      </c>
      <c r="F10" s="6" t="n">
        <v>1084.165832</v>
      </c>
      <c r="G10" t="inlineStr"/>
      <c r="H10" s="5" t="n">
        <v>100</v>
      </c>
      <c r="I10" s="5" t="n">
        <v>102.894624</v>
      </c>
      <c r="J10" s="5" t="n">
        <v>64.30914000000001</v>
      </c>
      <c r="K10" s="6" t="n">
        <v>167.203764</v>
      </c>
      <c r="L10" s="5" t="n">
        <v>676.3554740000001</v>
      </c>
      <c r="M10" s="6" t="n">
        <v>676.3554740000001</v>
      </c>
      <c r="N10" s="6" t="n">
        <v>943.5592380000001</v>
      </c>
    </row>
  </sheetData>
  <mergeCells count="3">
    <mergeCell ref="A3:D3"/>
    <mergeCell ref="H3:L3"/>
    <mergeCell ref="A1:L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</cols>
  <sheetData>
    <row r="1">
      <c r="A1" s="1" t="inlineStr">
        <is>
          <t>TechFlow Inc. - Balance Sheet (Bull Case)</t>
        </is>
      </c>
    </row>
    <row r="3">
      <c r="A3" s="1" t="inlineStr">
        <is>
          <t>ASSETS</t>
        </is>
      </c>
      <c r="H3" s="1" t="inlineStr">
        <is>
          <t>LIABILITIES &amp; EQUITY</t>
        </is>
      </c>
    </row>
    <row r="5">
      <c r="A5" s="1" t="inlineStr">
        <is>
          <t>Year</t>
        </is>
      </c>
      <c r="B5" s="1" t="inlineStr">
        <is>
          <t>Cash</t>
        </is>
      </c>
      <c r="C5" s="1" t="inlineStr">
        <is>
          <t>AR</t>
        </is>
      </c>
      <c r="D5" s="1" t="inlineStr">
        <is>
          <t>Inventory</t>
        </is>
      </c>
      <c r="E5" s="1" t="inlineStr">
        <is>
          <t>PP&amp;E</t>
        </is>
      </c>
      <c r="F5" s="1" t="inlineStr">
        <is>
          <t>Total Assets</t>
        </is>
      </c>
      <c r="H5" s="1" t="inlineStr">
        <is>
          <t>Debt</t>
        </is>
      </c>
      <c r="I5" s="1" t="inlineStr">
        <is>
          <t>AP</t>
        </is>
      </c>
      <c r="J5" s="1" t="inlineStr">
        <is>
          <t>Other CL</t>
        </is>
      </c>
      <c r="K5" s="1" t="inlineStr">
        <is>
          <t>Total CL</t>
        </is>
      </c>
      <c r="L5" s="1" t="inlineStr">
        <is>
          <t>Retained Earnings</t>
        </is>
      </c>
      <c r="M5" s="1" t="inlineStr">
        <is>
          <t>Total Equity</t>
        </is>
      </c>
      <c r="N5" s="1" t="inlineStr">
        <is>
          <t>Total L&amp;E</t>
        </is>
      </c>
    </row>
    <row r="6">
      <c r="A6" s="4" t="n">
        <v>2025</v>
      </c>
      <c r="B6" s="5" t="n">
        <v>100</v>
      </c>
      <c r="C6" s="5" t="n">
        <v>150</v>
      </c>
      <c r="D6" s="5" t="n">
        <v>100</v>
      </c>
      <c r="E6" s="5" t="n">
        <v>-10</v>
      </c>
      <c r="F6" s="6" t="n">
        <v>340</v>
      </c>
      <c r="G6" t="inlineStr"/>
      <c r="H6" s="5" t="n">
        <v>300</v>
      </c>
      <c r="I6" s="5" t="n">
        <v>80</v>
      </c>
      <c r="J6" s="5" t="n">
        <v>50</v>
      </c>
      <c r="K6" s="6" t="n">
        <v>130</v>
      </c>
      <c r="L6" s="5" t="n">
        <v>200</v>
      </c>
      <c r="M6" s="6" t="n">
        <v>200</v>
      </c>
      <c r="N6" s="6" t="n">
        <v>630</v>
      </c>
    </row>
    <row r="7">
      <c r="A7" s="4" t="n">
        <v>2026</v>
      </c>
      <c r="B7" s="5" t="n">
        <v>205.55</v>
      </c>
      <c r="C7" s="5" t="n">
        <v>168</v>
      </c>
      <c r="D7" s="5" t="n">
        <v>112</v>
      </c>
      <c r="E7" s="5" t="n">
        <v>-21.19999999999999</v>
      </c>
      <c r="F7" s="6" t="n">
        <v>464.35</v>
      </c>
      <c r="G7" t="inlineStr"/>
      <c r="H7" s="5" t="n">
        <v>250</v>
      </c>
      <c r="I7" s="5" t="n">
        <v>89.60000000000001</v>
      </c>
      <c r="J7" s="5" t="n">
        <v>56</v>
      </c>
      <c r="K7" s="6" t="n">
        <v>145.6</v>
      </c>
      <c r="L7" s="5" t="n">
        <v>309.725</v>
      </c>
      <c r="M7" s="6" t="n">
        <v>309.725</v>
      </c>
      <c r="N7" s="6" t="n">
        <v>705.325</v>
      </c>
    </row>
    <row r="8">
      <c r="A8" s="4" t="n">
        <v>2027</v>
      </c>
      <c r="B8" s="5" t="n">
        <v>422.075</v>
      </c>
      <c r="C8" s="5" t="n">
        <v>184.8</v>
      </c>
      <c r="D8" s="5" t="n">
        <v>123.2</v>
      </c>
      <c r="E8" s="5" t="n">
        <v>-33.51999999999998</v>
      </c>
      <c r="F8" s="6" t="n">
        <v>696.5550000000001</v>
      </c>
      <c r="G8" t="inlineStr"/>
      <c r="H8" s="5" t="n">
        <v>200</v>
      </c>
      <c r="I8" s="5" t="n">
        <v>98.56</v>
      </c>
      <c r="J8" s="5" t="n">
        <v>61.6</v>
      </c>
      <c r="K8" s="6" t="n">
        <v>160.16</v>
      </c>
      <c r="L8" s="5" t="n">
        <v>432.785</v>
      </c>
      <c r="M8" s="6" t="n">
        <v>432.785</v>
      </c>
      <c r="N8" s="6" t="n">
        <v>792.9449999999999</v>
      </c>
    </row>
    <row r="9">
      <c r="A9" s="4" t="n">
        <v>2028</v>
      </c>
      <c r="B9" s="5" t="n">
        <v>650.015</v>
      </c>
      <c r="C9" s="5" t="n">
        <v>199.584</v>
      </c>
      <c r="D9" s="5" t="n">
        <v>133.056</v>
      </c>
      <c r="E9" s="5" t="n">
        <v>-46.82559999999995</v>
      </c>
      <c r="F9" s="6" t="n">
        <v>935.8294000000001</v>
      </c>
      <c r="G9" t="inlineStr"/>
      <c r="H9" s="5" t="n">
        <v>150</v>
      </c>
      <c r="I9" s="5" t="n">
        <v>106.4448</v>
      </c>
      <c r="J9" s="5" t="n">
        <v>66.52800000000001</v>
      </c>
      <c r="K9" s="6" t="n">
        <v>172.9728</v>
      </c>
      <c r="L9" s="5" t="n">
        <v>567.7688000000001</v>
      </c>
      <c r="M9" s="6" t="n">
        <v>567.7688000000001</v>
      </c>
      <c r="N9" s="6" t="n">
        <v>890.7416000000001</v>
      </c>
    </row>
    <row r="10">
      <c r="A10" s="4" t="n">
        <v>2029</v>
      </c>
      <c r="B10" s="5" t="n">
        <v>885.7572000000001</v>
      </c>
      <c r="C10" s="5" t="n">
        <v>211.55904</v>
      </c>
      <c r="D10" s="5" t="n">
        <v>141.03936</v>
      </c>
      <c r="E10" s="5" t="n">
        <v>-60.92953599999998</v>
      </c>
      <c r="F10" s="6" t="n">
        <v>1177.426064</v>
      </c>
      <c r="G10" t="inlineStr"/>
      <c r="H10" s="5" t="n">
        <v>100</v>
      </c>
      <c r="I10" s="5" t="n">
        <v>112.831488</v>
      </c>
      <c r="J10" s="5" t="n">
        <v>70.51968000000002</v>
      </c>
      <c r="K10" s="6" t="n">
        <v>183.3511680000001</v>
      </c>
      <c r="L10" s="5" t="n">
        <v>712.7101280000002</v>
      </c>
      <c r="M10" s="6" t="n">
        <v>712.7101280000002</v>
      </c>
      <c r="N10" s="6" t="n">
        <v>996.0612960000002</v>
      </c>
    </row>
  </sheetData>
  <mergeCells count="3">
    <mergeCell ref="A3:D3"/>
    <mergeCell ref="H3:L3"/>
    <mergeCell ref="A1:L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</cols>
  <sheetData>
    <row r="1">
      <c r="A1" s="1" t="inlineStr">
        <is>
          <t>TechFlow Inc. - Balance Sheet (Bear Case)</t>
        </is>
      </c>
    </row>
    <row r="3">
      <c r="A3" s="1" t="inlineStr">
        <is>
          <t>ASSETS</t>
        </is>
      </c>
      <c r="H3" s="1" t="inlineStr">
        <is>
          <t>LIABILITIES &amp; EQUITY</t>
        </is>
      </c>
    </row>
    <row r="5">
      <c r="A5" s="1" t="inlineStr">
        <is>
          <t>Year</t>
        </is>
      </c>
      <c r="B5" s="1" t="inlineStr">
        <is>
          <t>Cash</t>
        </is>
      </c>
      <c r="C5" s="1" t="inlineStr">
        <is>
          <t>AR</t>
        </is>
      </c>
      <c r="D5" s="1" t="inlineStr">
        <is>
          <t>Inventory</t>
        </is>
      </c>
      <c r="E5" s="1" t="inlineStr">
        <is>
          <t>PP&amp;E</t>
        </is>
      </c>
      <c r="F5" s="1" t="inlineStr">
        <is>
          <t>Total Assets</t>
        </is>
      </c>
      <c r="H5" s="1" t="inlineStr">
        <is>
          <t>Debt</t>
        </is>
      </c>
      <c r="I5" s="1" t="inlineStr">
        <is>
          <t>AP</t>
        </is>
      </c>
      <c r="J5" s="1" t="inlineStr">
        <is>
          <t>Other CL</t>
        </is>
      </c>
      <c r="K5" s="1" t="inlineStr">
        <is>
          <t>Total CL</t>
        </is>
      </c>
      <c r="L5" s="1" t="inlineStr">
        <is>
          <t>Retained Earnings</t>
        </is>
      </c>
      <c r="M5" s="1" t="inlineStr">
        <is>
          <t>Total Equity</t>
        </is>
      </c>
      <c r="N5" s="1" t="inlineStr">
        <is>
          <t>Total L&amp;E</t>
        </is>
      </c>
    </row>
    <row r="6">
      <c r="A6" s="4" t="n">
        <v>2025</v>
      </c>
      <c r="B6" s="5" t="n">
        <v>100</v>
      </c>
      <c r="C6" s="5" t="n">
        <v>150</v>
      </c>
      <c r="D6" s="5" t="n">
        <v>100</v>
      </c>
      <c r="E6" s="5" t="n">
        <v>-10</v>
      </c>
      <c r="F6" s="6" t="n">
        <v>340</v>
      </c>
      <c r="G6" t="inlineStr"/>
      <c r="H6" s="5" t="n">
        <v>300</v>
      </c>
      <c r="I6" s="5" t="n">
        <v>80</v>
      </c>
      <c r="J6" s="5" t="n">
        <v>50</v>
      </c>
      <c r="K6" s="6" t="n">
        <v>130</v>
      </c>
      <c r="L6" s="5" t="n">
        <v>200</v>
      </c>
      <c r="M6" s="6" t="n">
        <v>200</v>
      </c>
      <c r="N6" s="6" t="n">
        <v>630</v>
      </c>
    </row>
    <row r="7">
      <c r="A7" s="4" t="n">
        <v>2026</v>
      </c>
      <c r="B7" s="5" t="n">
        <v>205.55</v>
      </c>
      <c r="C7" s="5" t="n">
        <v>156</v>
      </c>
      <c r="D7" s="5" t="n">
        <v>104</v>
      </c>
      <c r="E7" s="5" t="n">
        <v>-20.40000000000001</v>
      </c>
      <c r="F7" s="6" t="n">
        <v>445.15</v>
      </c>
      <c r="G7" t="inlineStr"/>
      <c r="H7" s="5" t="n">
        <v>250</v>
      </c>
      <c r="I7" s="5" t="n">
        <v>83.2</v>
      </c>
      <c r="J7" s="5" t="n">
        <v>52</v>
      </c>
      <c r="K7" s="6" t="n">
        <v>135.2</v>
      </c>
      <c r="L7" s="5" t="n">
        <v>301.325</v>
      </c>
      <c r="M7" s="6" t="n">
        <v>301.325</v>
      </c>
      <c r="N7" s="6" t="n">
        <v>686.525</v>
      </c>
    </row>
    <row r="8">
      <c r="A8" s="4" t="n">
        <v>2027</v>
      </c>
      <c r="B8" s="5" t="n">
        <v>382.475</v>
      </c>
      <c r="C8" s="5" t="n">
        <v>160.68</v>
      </c>
      <c r="D8" s="5" t="n">
        <v>107.12</v>
      </c>
      <c r="E8" s="5" t="n">
        <v>-31.11199999999999</v>
      </c>
      <c r="F8" s="6" t="n">
        <v>619.163</v>
      </c>
      <c r="G8" t="inlineStr"/>
      <c r="H8" s="5" t="n">
        <v>200</v>
      </c>
      <c r="I8" s="5" t="n">
        <v>85.69600000000001</v>
      </c>
      <c r="J8" s="5" t="n">
        <v>53.56</v>
      </c>
      <c r="K8" s="6" t="n">
        <v>139.256</v>
      </c>
      <c r="L8" s="5" t="n">
        <v>407.501</v>
      </c>
      <c r="M8" s="6" t="n">
        <v>407.501</v>
      </c>
      <c r="N8" s="6" t="n">
        <v>746.7570000000001</v>
      </c>
    </row>
    <row r="9">
      <c r="A9" s="4" t="n">
        <v>2028</v>
      </c>
      <c r="B9" s="5" t="n">
        <v>561.2190000000001</v>
      </c>
      <c r="C9" s="5" t="n">
        <v>163.8936</v>
      </c>
      <c r="D9" s="5" t="n">
        <v>109.2624</v>
      </c>
      <c r="E9" s="5" t="n">
        <v>-42.03824</v>
      </c>
      <c r="F9" s="6" t="n">
        <v>792.33676</v>
      </c>
      <c r="G9" t="inlineStr"/>
      <c r="H9" s="5" t="n">
        <v>150</v>
      </c>
      <c r="I9" s="5" t="n">
        <v>87.40992</v>
      </c>
      <c r="J9" s="5" t="n">
        <v>54.63120000000001</v>
      </c>
      <c r="K9" s="6" t="n">
        <v>142.04112</v>
      </c>
      <c r="L9" s="5" t="n">
        <v>517.50152</v>
      </c>
      <c r="M9" s="6" t="n">
        <v>517.50152</v>
      </c>
      <c r="N9" s="6" t="n">
        <v>809.54264</v>
      </c>
    </row>
    <row r="10">
      <c r="A10" s="4" t="n">
        <v>2029</v>
      </c>
      <c r="B10" s="5" t="n">
        <v>740.28688</v>
      </c>
      <c r="C10" s="5" t="n">
        <v>167.171472</v>
      </c>
      <c r="D10" s="5" t="n">
        <v>111.447648</v>
      </c>
      <c r="E10" s="5" t="n">
        <v>-53.18300479999999</v>
      </c>
      <c r="F10" s="6" t="n">
        <v>965.7229952</v>
      </c>
      <c r="G10" t="inlineStr"/>
      <c r="H10" s="5" t="n">
        <v>100</v>
      </c>
      <c r="I10" s="5" t="n">
        <v>89.15811840000001</v>
      </c>
      <c r="J10" s="5" t="n">
        <v>55.72382400000001</v>
      </c>
      <c r="K10" s="6" t="n">
        <v>144.8819424</v>
      </c>
      <c r="L10" s="5" t="n">
        <v>631.3715504</v>
      </c>
      <c r="M10" s="6" t="n">
        <v>631.3715504</v>
      </c>
      <c r="N10" s="6" t="n">
        <v>876.2534928</v>
      </c>
    </row>
  </sheetData>
  <mergeCells count="3">
    <mergeCell ref="A3:D3"/>
    <mergeCell ref="H3:L3"/>
    <mergeCell ref="A1:L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</cols>
  <sheetData>
    <row r="1">
      <c r="A1" s="1" t="inlineStr">
        <is>
          <t>TechFlow Inc. - Cash Flow Statement (Base Case)</t>
        </is>
      </c>
    </row>
    <row r="3">
      <c r="A3" s="1" t="inlineStr">
        <is>
          <t>Year</t>
        </is>
      </c>
      <c r="B3" s="1" t="inlineStr">
        <is>
          <t>Net Income</t>
        </is>
      </c>
      <c r="C3" s="1" t="inlineStr">
        <is>
          <t>+ D&amp;A</t>
        </is>
      </c>
      <c r="D3" s="1" t="inlineStr">
        <is>
          <t>- ∆NWC</t>
        </is>
      </c>
      <c r="E3" s="1">
        <f> CFO</f>
        <v/>
      </c>
      <c r="F3" s="1" t="inlineStr">
        <is>
          <t>- CapEx</t>
        </is>
      </c>
      <c r="G3" s="1">
        <f> CFI</f>
        <v/>
      </c>
      <c r="H3" s="1" t="inlineStr">
        <is>
          <t>Debt Change</t>
        </is>
      </c>
      <c r="I3" s="1" t="inlineStr">
        <is>
          <t>Dividends</t>
        </is>
      </c>
      <c r="J3" s="1">
        <f> CFF</f>
        <v/>
      </c>
      <c r="K3" s="1" t="inlineStr">
        <is>
          <t>Net Change</t>
        </is>
      </c>
      <c r="L3" s="1" t="inlineStr">
        <is>
          <t>Ending Cash</t>
        </is>
      </c>
    </row>
    <row r="4">
      <c r="A4" s="4" t="n">
        <v>2025</v>
      </c>
      <c r="B4" s="5" t="n">
        <v>136.5</v>
      </c>
      <c r="C4" s="5" t="n">
        <v>50</v>
      </c>
      <c r="D4" s="5" t="n">
        <v>0</v>
      </c>
      <c r="E4" s="6" t="n">
        <v>186.5</v>
      </c>
      <c r="F4" s="5" t="n">
        <v>-40</v>
      </c>
      <c r="G4" s="6" t="n">
        <v>-40</v>
      </c>
      <c r="H4" s="5" t="n">
        <v>0</v>
      </c>
      <c r="I4" s="5" t="n">
        <v>-40.95</v>
      </c>
      <c r="J4" s="6" t="n">
        <v>-40.95</v>
      </c>
      <c r="K4" s="5" t="n">
        <v>105.55</v>
      </c>
      <c r="L4" s="5" t="n">
        <v>205.55</v>
      </c>
    </row>
    <row r="5">
      <c r="A5" s="4" t="n">
        <v>2026</v>
      </c>
      <c r="B5" s="5" t="n">
        <v>150.75</v>
      </c>
      <c r="C5" s="5" t="n">
        <v>54</v>
      </c>
      <c r="D5" s="5" t="n">
        <v>30.40000000000001</v>
      </c>
      <c r="E5" s="6" t="n">
        <v>235.15</v>
      </c>
      <c r="F5" s="5" t="n">
        <v>-43.2</v>
      </c>
      <c r="G5" s="6" t="n">
        <v>-43.2</v>
      </c>
      <c r="H5" s="5" t="n">
        <v>50</v>
      </c>
      <c r="I5" s="5" t="n">
        <v>-45.225</v>
      </c>
      <c r="J5" s="6" t="n">
        <v>4.774999999999999</v>
      </c>
      <c r="K5" s="5" t="n">
        <v>196.725</v>
      </c>
      <c r="L5" s="5" t="n">
        <v>402.275</v>
      </c>
    </row>
    <row r="6">
      <c r="A6" s="4" t="n">
        <v>2027</v>
      </c>
      <c r="B6" s="5" t="n">
        <v>164.34</v>
      </c>
      <c r="C6" s="5" t="n">
        <v>57.78000000000001</v>
      </c>
      <c r="D6" s="5" t="n">
        <v>28.72800000000003</v>
      </c>
      <c r="E6" s="6" t="n">
        <v>250.8480000000001</v>
      </c>
      <c r="F6" s="5" t="n">
        <v>-46.224</v>
      </c>
      <c r="G6" s="6" t="n">
        <v>-46.224</v>
      </c>
      <c r="H6" s="5" t="n">
        <v>50</v>
      </c>
      <c r="I6" s="5" t="n">
        <v>-49.30200000000001</v>
      </c>
      <c r="J6" s="6" t="n">
        <v>0.6979999999999933</v>
      </c>
      <c r="K6" s="5" t="n">
        <v>205.3220000000001</v>
      </c>
      <c r="L6" s="5" t="n">
        <v>607.597</v>
      </c>
    </row>
    <row r="7">
      <c r="A7" s="4" t="n">
        <v>2028</v>
      </c>
      <c r="B7" s="5" t="n">
        <v>176.9904</v>
      </c>
      <c r="C7" s="5" t="n">
        <v>61.24680000000001</v>
      </c>
      <c r="D7" s="5" t="n">
        <v>26.34768000000002</v>
      </c>
      <c r="E7" s="6" t="n">
        <v>264.5848800000001</v>
      </c>
      <c r="F7" s="5" t="n">
        <v>-48.99744</v>
      </c>
      <c r="G7" s="6" t="n">
        <v>-48.99744</v>
      </c>
      <c r="H7" s="5" t="n">
        <v>50</v>
      </c>
      <c r="I7" s="5" t="n">
        <v>-53.09712</v>
      </c>
      <c r="J7" s="6" t="n">
        <v>-3.097120000000004</v>
      </c>
      <c r="K7" s="5" t="n">
        <v>212.4903200000001</v>
      </c>
      <c r="L7" s="5" t="n">
        <v>820.0873200000001</v>
      </c>
    </row>
    <row r="8">
      <c r="A8" s="4" t="n">
        <v>2029</v>
      </c>
      <c r="B8" s="5" t="n">
        <v>188.42742</v>
      </c>
      <c r="C8" s="5" t="n">
        <v>64.30914000000001</v>
      </c>
      <c r="D8" s="5" t="n">
        <v>23.27378400000005</v>
      </c>
      <c r="E8" s="6" t="n">
        <v>276.0103440000001</v>
      </c>
      <c r="F8" s="5" t="n">
        <v>-51.44731200000001</v>
      </c>
      <c r="G8" s="6" t="n">
        <v>-51.44731200000001</v>
      </c>
      <c r="H8" s="5" t="n">
        <v>50</v>
      </c>
      <c r="I8" s="5" t="n">
        <v>-56.52822600000001</v>
      </c>
      <c r="J8" s="6" t="n">
        <v>-6.528226000000011</v>
      </c>
      <c r="K8" s="5" t="n">
        <v>218.0348060000001</v>
      </c>
      <c r="L8" s="5" t="n">
        <v>1038.122126</v>
      </c>
    </row>
  </sheetData>
  <mergeCells count="1">
    <mergeCell ref="A1:J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</cols>
  <sheetData>
    <row r="1">
      <c r="A1" s="1" t="inlineStr">
        <is>
          <t>TechFlow Inc. - Cash Flow Statement (Bull Case)</t>
        </is>
      </c>
    </row>
    <row r="3">
      <c r="A3" s="1" t="inlineStr">
        <is>
          <t>Year</t>
        </is>
      </c>
      <c r="B3" s="1" t="inlineStr">
        <is>
          <t>Net Income</t>
        </is>
      </c>
      <c r="C3" s="1" t="inlineStr">
        <is>
          <t>+ D&amp;A</t>
        </is>
      </c>
      <c r="D3" s="1" t="inlineStr">
        <is>
          <t>- ∆NWC</t>
        </is>
      </c>
      <c r="E3" s="1">
        <f> CFO</f>
        <v/>
      </c>
      <c r="F3" s="1" t="inlineStr">
        <is>
          <t>- CapEx</t>
        </is>
      </c>
      <c r="G3" s="1">
        <f> CFI</f>
        <v/>
      </c>
      <c r="H3" s="1" t="inlineStr">
        <is>
          <t>Debt Change</t>
        </is>
      </c>
      <c r="I3" s="1" t="inlineStr">
        <is>
          <t>Dividends</t>
        </is>
      </c>
      <c r="J3" s="1">
        <f> CFF</f>
        <v/>
      </c>
      <c r="K3" s="1" t="inlineStr">
        <is>
          <t>Net Change</t>
        </is>
      </c>
      <c r="L3" s="1" t="inlineStr">
        <is>
          <t>Ending Cash</t>
        </is>
      </c>
    </row>
    <row r="4">
      <c r="A4" s="4" t="n">
        <v>2025</v>
      </c>
      <c r="B4" s="5" t="n">
        <v>136.5</v>
      </c>
      <c r="C4" s="5" t="n">
        <v>50</v>
      </c>
      <c r="D4" s="5" t="n">
        <v>0</v>
      </c>
      <c r="E4" s="6" t="n">
        <v>186.5</v>
      </c>
      <c r="F4" s="5" t="n">
        <v>-40</v>
      </c>
      <c r="G4" s="6" t="n">
        <v>-40</v>
      </c>
      <c r="H4" s="5" t="n">
        <v>0</v>
      </c>
      <c r="I4" s="5" t="n">
        <v>-40.95</v>
      </c>
      <c r="J4" s="6" t="n">
        <v>-40.95</v>
      </c>
      <c r="K4" s="5" t="n">
        <v>105.55</v>
      </c>
      <c r="L4" s="5" t="n">
        <v>205.55</v>
      </c>
    </row>
    <row r="5">
      <c r="A5" s="4" t="n">
        <v>2026</v>
      </c>
      <c r="B5" s="5" t="n">
        <v>156.75</v>
      </c>
      <c r="C5" s="5" t="n">
        <v>56</v>
      </c>
      <c r="D5" s="5" t="n">
        <v>45.60000000000001</v>
      </c>
      <c r="E5" s="6" t="n">
        <v>258.35</v>
      </c>
      <c r="F5" s="5" t="n">
        <v>-44.8</v>
      </c>
      <c r="G5" s="6" t="n">
        <v>-44.8</v>
      </c>
      <c r="H5" s="5" t="n">
        <v>50</v>
      </c>
      <c r="I5" s="5" t="n">
        <v>-47.025</v>
      </c>
      <c r="J5" s="6" t="n">
        <v>2.975000000000001</v>
      </c>
      <c r="K5" s="5" t="n">
        <v>216.525</v>
      </c>
      <c r="L5" s="5" t="n">
        <v>422.075</v>
      </c>
    </row>
    <row r="6">
      <c r="A6" s="4" t="n">
        <v>2027</v>
      </c>
      <c r="B6" s="5" t="n">
        <v>175.8</v>
      </c>
      <c r="C6" s="5" t="n">
        <v>61.6</v>
      </c>
      <c r="D6" s="5" t="n">
        <v>42.55999999999998</v>
      </c>
      <c r="E6" s="6" t="n">
        <v>279.96</v>
      </c>
      <c r="F6" s="5" t="n">
        <v>-49.28</v>
      </c>
      <c r="G6" s="6" t="n">
        <v>-49.28</v>
      </c>
      <c r="H6" s="5" t="n">
        <v>50</v>
      </c>
      <c r="I6" s="5" t="n">
        <v>-52.74</v>
      </c>
      <c r="J6" s="6" t="n">
        <v>-2.740000000000002</v>
      </c>
      <c r="K6" s="5" t="n">
        <v>227.94</v>
      </c>
      <c r="L6" s="5" t="n">
        <v>650.015</v>
      </c>
    </row>
    <row r="7">
      <c r="A7" s="4" t="n">
        <v>2028</v>
      </c>
      <c r="B7" s="5" t="n">
        <v>192.834</v>
      </c>
      <c r="C7" s="5" t="n">
        <v>66.52800000000001</v>
      </c>
      <c r="D7" s="5" t="n">
        <v>37.45280000000007</v>
      </c>
      <c r="E7" s="6" t="n">
        <v>296.8148000000001</v>
      </c>
      <c r="F7" s="5" t="n">
        <v>-53.22240000000001</v>
      </c>
      <c r="G7" s="6" t="n">
        <v>-53.22240000000001</v>
      </c>
      <c r="H7" s="5" t="n">
        <v>50</v>
      </c>
      <c r="I7" s="5" t="n">
        <v>-57.8502</v>
      </c>
      <c r="J7" s="6" t="n">
        <v>-7.850200000000001</v>
      </c>
      <c r="K7" s="5" t="n">
        <v>235.7422000000001</v>
      </c>
      <c r="L7" s="5" t="n">
        <v>885.7572000000001</v>
      </c>
    </row>
    <row r="8">
      <c r="A8" s="4" t="n">
        <v>2029</v>
      </c>
      <c r="B8" s="5" t="n">
        <v>207.0590400000001</v>
      </c>
      <c r="C8" s="5" t="n">
        <v>70.51968000000002</v>
      </c>
      <c r="D8" s="5" t="n">
        <v>30.33676800000008</v>
      </c>
      <c r="E8" s="6" t="n">
        <v>307.9154880000002</v>
      </c>
      <c r="F8" s="5" t="n">
        <v>-56.41574400000002</v>
      </c>
      <c r="G8" s="6" t="n">
        <v>-56.41574400000002</v>
      </c>
      <c r="H8" s="5" t="n">
        <v>50</v>
      </c>
      <c r="I8" s="5" t="n">
        <v>-62.11771200000002</v>
      </c>
      <c r="J8" s="6" t="n">
        <v>-12.11771200000002</v>
      </c>
      <c r="K8" s="5" t="n">
        <v>239.3820320000001</v>
      </c>
      <c r="L8" s="5" t="n">
        <v>1125.139232</v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2025-08-28T00:19:24Z</dcterms:created>
  <dcterms:modified xmlns:dcterms="http://purl.org/dc/terms/" xmlns:xsi="http://www.w3.org/2001/XMLSchema-instance" xsi:type="dcterms:W3CDTF">2025-08-28T00:19:24Z</dcterms:modified>
</cp:coreProperties>
</file>