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Income Statement - Base" sheetId="2" state="visible" r:id="rId2"/>
    <sheet xmlns:r="http://schemas.openxmlformats.org/officeDocument/2006/relationships" name="Income Statement - Bull" sheetId="3" state="visible" r:id="rId3"/>
    <sheet xmlns:r="http://schemas.openxmlformats.org/officeDocument/2006/relationships" name="Income Statement - Bear" sheetId="4" state="visible" r:id="rId4"/>
    <sheet xmlns:r="http://schemas.openxmlformats.org/officeDocument/2006/relationships" name="Balance Sheet - Base" sheetId="5" state="visible" r:id="rId5"/>
    <sheet xmlns:r="http://schemas.openxmlformats.org/officeDocument/2006/relationships" name="Balance Sheet - Bull" sheetId="6" state="visible" r:id="rId6"/>
    <sheet xmlns:r="http://schemas.openxmlformats.org/officeDocument/2006/relationships" name="Balance Sheet - Bear" sheetId="7" state="visible" r:id="rId7"/>
    <sheet xmlns:r="http://schemas.openxmlformats.org/officeDocument/2006/relationships" name="Cash Flow - Base" sheetId="8" state="visible" r:id="rId8"/>
    <sheet xmlns:r="http://schemas.openxmlformats.org/officeDocument/2006/relationships" name="Cash Flow - Bull" sheetId="9" state="visible" r:id="rId9"/>
    <sheet xmlns:r="http://schemas.openxmlformats.org/officeDocument/2006/relationships" name="Cash Flow - Bear" sheetId="10" state="visible" r:id="rId10"/>
    <sheet xmlns:r="http://schemas.openxmlformats.org/officeDocument/2006/relationships" name="Supporting Schedules" sheetId="11" state="visible" r:id="rId11"/>
    <sheet xmlns:r="http://schemas.openxmlformats.org/officeDocument/2006/relationships" name="Summary &amp; Check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/>
  </borders>
  <cellStyleXfs count="12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3" fontId="3" fillId="10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0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0" borderId="1" applyAlignment="1" pivotButton="0" quotePrefix="0" xfId="11">
      <alignment horizontal="right" vertical="center"/>
    </xf>
    <xf numFmtId="3" fontId="3" fillId="5" borderId="1" applyAlignment="1" pivotButton="0" quotePrefix="0" xfId="4">
      <alignment horizontal="right" vertical="center"/>
    </xf>
    <xf numFmtId="0" fontId="2" fillId="6" borderId="1" applyAlignment="1" pivotButton="0" quotePrefix="0" xfId="5">
      <alignment horizontal="center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label_bold" xfId="9" hidden="0"/>
    <cellStyle name="label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TechFlow Inc. (TECHFLOW) - Assumptions &amp; Drivers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1200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15.0%</t>
        </is>
      </c>
      <c r="C12" s="3" t="inlineStr">
        <is>
          <t>20.0%</t>
        </is>
      </c>
      <c r="D12" s="3" t="inlineStr">
        <is>
          <t>10.0%</t>
        </is>
      </c>
    </row>
    <row r="13">
      <c r="A13" s="4" t="inlineStr">
        <is>
          <t>Year 2</t>
        </is>
      </c>
      <c r="B13" s="3" t="inlineStr">
        <is>
          <t>12.0%</t>
        </is>
      </c>
      <c r="C13" s="3" t="inlineStr">
        <is>
          <t>18.0%</t>
        </is>
      </c>
      <c r="D13" s="3" t="inlineStr">
        <is>
          <t>8.0%</t>
        </is>
      </c>
    </row>
    <row r="14">
      <c r="A14" s="4" t="inlineStr">
        <is>
          <t>Year 3</t>
        </is>
      </c>
      <c r="B14" s="3" t="inlineStr">
        <is>
          <t>10.0%</t>
        </is>
      </c>
      <c r="C14" s="3" t="inlineStr">
        <is>
          <t>15.0%</t>
        </is>
      </c>
      <c r="D14" s="3" t="inlineStr">
        <is>
          <t>6.0%</t>
        </is>
      </c>
    </row>
    <row r="15">
      <c r="A15" s="4" t="inlineStr">
        <is>
          <t>Year 4</t>
        </is>
      </c>
      <c r="B15" s="3" t="inlineStr">
        <is>
          <t>8.0%</t>
        </is>
      </c>
      <c r="C15" s="3" t="inlineStr">
        <is>
          <t>12.0%</t>
        </is>
      </c>
      <c r="D15" s="3" t="inlineStr">
        <is>
          <t>4.0%</t>
        </is>
      </c>
    </row>
    <row r="16">
      <c r="A16" s="4" t="inlineStr">
        <is>
          <t>Year 5</t>
        </is>
      </c>
      <c r="B16" s="3" t="inlineStr">
        <is>
          <t>6.0%</t>
        </is>
      </c>
      <c r="C16" s="3" t="inlineStr">
        <is>
          <t>9.0%</t>
        </is>
      </c>
      <c r="D16" s="3" t="inlineStr">
        <is>
          <t>3.0%</t>
        </is>
      </c>
    </row>
  </sheetData>
  <mergeCells count="3">
    <mergeCell ref="A3:G3"/>
    <mergeCell ref="A1:G1"/>
    <mergeCell ref="A9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Income Statement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COGS</t>
        </is>
      </c>
      <c r="D3" s="1" t="inlineStr">
        <is>
          <t>Gross Profit</t>
        </is>
      </c>
      <c r="E3" s="1" t="inlineStr">
        <is>
          <t>OpEx</t>
        </is>
      </c>
      <c r="F3" s="1" t="inlineStr">
        <is>
          <t>EBITDA</t>
        </is>
      </c>
      <c r="G3" s="1" t="inlineStr">
        <is>
          <t>D&amp;A</t>
        </is>
      </c>
      <c r="H3" s="1" t="inlineStr">
        <is>
          <t>EBIT</t>
        </is>
      </c>
      <c r="I3" s="1" t="inlineStr">
        <is>
          <t>Interest</t>
        </is>
      </c>
      <c r="J3" s="1" t="inlineStr">
        <is>
          <t>EBT</t>
        </is>
      </c>
      <c r="K3" s="1" t="inlineStr">
        <is>
          <t>Taxes</t>
        </is>
      </c>
      <c r="L3" s="1" t="inlineStr">
        <is>
          <t>Net Income</t>
        </is>
      </c>
    </row>
    <row r="4">
      <c r="A4" s="4" t="n">
        <v>2025</v>
      </c>
      <c r="B4" s="5" t="n">
        <v>1200</v>
      </c>
      <c r="C4" s="5" t="n">
        <v>360.0000000000001</v>
      </c>
      <c r="D4" s="5" t="n">
        <v>840</v>
      </c>
      <c r="E4" s="5" t="n">
        <v>420</v>
      </c>
      <c r="F4" s="6" t="n">
        <v>420</v>
      </c>
      <c r="G4" s="5" t="n">
        <v>36</v>
      </c>
      <c r="H4" s="6" t="n">
        <v>384</v>
      </c>
      <c r="I4" s="5" t="n">
        <v>11</v>
      </c>
      <c r="J4" s="5" t="n">
        <v>373</v>
      </c>
      <c r="K4" s="5" t="n">
        <v>78.33</v>
      </c>
      <c r="L4" s="6" t="n">
        <v>294.67</v>
      </c>
    </row>
    <row r="5">
      <c r="A5" s="4" t="n">
        <v>2026</v>
      </c>
      <c r="B5" s="5" t="n">
        <v>1380</v>
      </c>
      <c r="C5" s="5" t="n">
        <v>414.0000000000001</v>
      </c>
      <c r="D5" s="5" t="n">
        <v>966</v>
      </c>
      <c r="E5" s="5" t="n">
        <v>483.0000000000001</v>
      </c>
      <c r="F5" s="6" t="n">
        <v>482.9999999999999</v>
      </c>
      <c r="G5" s="5" t="n">
        <v>41.4</v>
      </c>
      <c r="H5" s="6" t="n">
        <v>441.6</v>
      </c>
      <c r="I5" s="5" t="n">
        <v>8.800000000000001</v>
      </c>
      <c r="J5" s="5" t="n">
        <v>432.8</v>
      </c>
      <c r="K5" s="5" t="n">
        <v>90.88799999999999</v>
      </c>
      <c r="L5" s="6" t="n">
        <v>341.912</v>
      </c>
    </row>
    <row r="6">
      <c r="A6" s="4" t="n">
        <v>2027</v>
      </c>
      <c r="B6" s="5" t="n">
        <v>1545.6</v>
      </c>
      <c r="C6" s="5" t="n">
        <v>463.6800000000001</v>
      </c>
      <c r="D6" s="5" t="n">
        <v>1081.92</v>
      </c>
      <c r="E6" s="5" t="n">
        <v>540.96</v>
      </c>
      <c r="F6" s="6" t="n">
        <v>540.96</v>
      </c>
      <c r="G6" s="5" t="n">
        <v>46.368</v>
      </c>
      <c r="H6" s="6" t="n">
        <v>494.592</v>
      </c>
      <c r="I6" s="5" t="n">
        <v>6.6</v>
      </c>
      <c r="J6" s="5" t="n">
        <v>487.992</v>
      </c>
      <c r="K6" s="5" t="n">
        <v>102.47832</v>
      </c>
      <c r="L6" s="6" t="n">
        <v>385.51368</v>
      </c>
    </row>
    <row r="7">
      <c r="A7" s="4" t="n">
        <v>2028</v>
      </c>
      <c r="B7" s="5" t="n">
        <v>1700.16</v>
      </c>
      <c r="C7" s="5" t="n">
        <v>510.0480000000002</v>
      </c>
      <c r="D7" s="5" t="n">
        <v>1190.112</v>
      </c>
      <c r="E7" s="5" t="n">
        <v>595.056</v>
      </c>
      <c r="F7" s="6" t="n">
        <v>595.056</v>
      </c>
      <c r="G7" s="5" t="n">
        <v>51.00480000000001</v>
      </c>
      <c r="H7" s="6" t="n">
        <v>544.0512</v>
      </c>
      <c r="I7" s="5" t="n">
        <v>4.4</v>
      </c>
      <c r="J7" s="5" t="n">
        <v>539.6512</v>
      </c>
      <c r="K7" s="5" t="n">
        <v>113.326752</v>
      </c>
      <c r="L7" s="6" t="n">
        <v>426.324448</v>
      </c>
    </row>
    <row r="8">
      <c r="A8" s="4" t="n">
        <v>2029</v>
      </c>
      <c r="B8" s="5" t="n">
        <v>1836.172800000001</v>
      </c>
      <c r="C8" s="5" t="n">
        <v>550.8518400000003</v>
      </c>
      <c r="D8" s="5" t="n">
        <v>1285.32096</v>
      </c>
      <c r="E8" s="5" t="n">
        <v>642.6604800000001</v>
      </c>
      <c r="F8" s="6" t="n">
        <v>642.6604800000001</v>
      </c>
      <c r="G8" s="5" t="n">
        <v>55.08518400000001</v>
      </c>
      <c r="H8" s="6" t="n">
        <v>587.5752960000001</v>
      </c>
      <c r="I8" s="5" t="n">
        <v>2.2</v>
      </c>
      <c r="J8" s="5" t="n">
        <v>585.375296</v>
      </c>
      <c r="K8" s="5" t="n">
        <v>122.92881216</v>
      </c>
      <c r="L8" s="6" t="n">
        <v>462.44648384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Income Statement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COGS</t>
        </is>
      </c>
      <c r="D3" s="1" t="inlineStr">
        <is>
          <t>Gross Profit</t>
        </is>
      </c>
      <c r="E3" s="1" t="inlineStr">
        <is>
          <t>OpEx</t>
        </is>
      </c>
      <c r="F3" s="1" t="inlineStr">
        <is>
          <t>EBITDA</t>
        </is>
      </c>
      <c r="G3" s="1" t="inlineStr">
        <is>
          <t>D&amp;A</t>
        </is>
      </c>
      <c r="H3" s="1" t="inlineStr">
        <is>
          <t>EBIT</t>
        </is>
      </c>
      <c r="I3" s="1" t="inlineStr">
        <is>
          <t>Interest</t>
        </is>
      </c>
      <c r="J3" s="1" t="inlineStr">
        <is>
          <t>EBT</t>
        </is>
      </c>
      <c r="K3" s="1" t="inlineStr">
        <is>
          <t>Taxes</t>
        </is>
      </c>
      <c r="L3" s="1" t="inlineStr">
        <is>
          <t>Net Income</t>
        </is>
      </c>
    </row>
    <row r="4">
      <c r="A4" s="4" t="n">
        <v>2025</v>
      </c>
      <c r="B4" s="5" t="n">
        <v>1200</v>
      </c>
      <c r="C4" s="5" t="n">
        <v>360.0000000000001</v>
      </c>
      <c r="D4" s="5" t="n">
        <v>840</v>
      </c>
      <c r="E4" s="5" t="n">
        <v>420</v>
      </c>
      <c r="F4" s="6" t="n">
        <v>420</v>
      </c>
      <c r="G4" s="5" t="n">
        <v>36</v>
      </c>
      <c r="H4" s="6" t="n">
        <v>384</v>
      </c>
      <c r="I4" s="5" t="n">
        <v>11</v>
      </c>
      <c r="J4" s="5" t="n">
        <v>373</v>
      </c>
      <c r="K4" s="5" t="n">
        <v>78.33</v>
      </c>
      <c r="L4" s="6" t="n">
        <v>294.67</v>
      </c>
    </row>
    <row r="5">
      <c r="A5" s="4" t="n">
        <v>2026</v>
      </c>
      <c r="B5" s="5" t="n">
        <v>1440</v>
      </c>
      <c r="C5" s="5" t="n">
        <v>432.0000000000001</v>
      </c>
      <c r="D5" s="5" t="n">
        <v>1008</v>
      </c>
      <c r="E5" s="5" t="n">
        <v>504.0000000000001</v>
      </c>
      <c r="F5" s="6" t="n">
        <v>503.9999999999999</v>
      </c>
      <c r="G5" s="5" t="n">
        <v>43.2</v>
      </c>
      <c r="H5" s="6" t="n">
        <v>460.8</v>
      </c>
      <c r="I5" s="5" t="n">
        <v>8.800000000000001</v>
      </c>
      <c r="J5" s="5" t="n">
        <v>451.9999999999999</v>
      </c>
      <c r="K5" s="5" t="n">
        <v>94.91999999999999</v>
      </c>
      <c r="L5" s="6" t="n">
        <v>357.0799999999999</v>
      </c>
    </row>
    <row r="6">
      <c r="A6" s="4" t="n">
        <v>2027</v>
      </c>
      <c r="B6" s="5" t="n">
        <v>1699.2</v>
      </c>
      <c r="C6" s="5" t="n">
        <v>509.76</v>
      </c>
      <c r="D6" s="5" t="n">
        <v>1189.44</v>
      </c>
      <c r="E6" s="5" t="n">
        <v>594.7199999999999</v>
      </c>
      <c r="F6" s="6" t="n">
        <v>594.7199999999999</v>
      </c>
      <c r="G6" s="5" t="n">
        <v>50.97599999999999</v>
      </c>
      <c r="H6" s="6" t="n">
        <v>543.7439999999999</v>
      </c>
      <c r="I6" s="5" t="n">
        <v>6.6</v>
      </c>
      <c r="J6" s="5" t="n">
        <v>537.1439999999999</v>
      </c>
      <c r="K6" s="5" t="n">
        <v>112.80024</v>
      </c>
      <c r="L6" s="6" t="n">
        <v>424.3437599999999</v>
      </c>
    </row>
    <row r="7">
      <c r="A7" s="4" t="n">
        <v>2028</v>
      </c>
      <c r="B7" s="5" t="n">
        <v>1954.08</v>
      </c>
      <c r="C7" s="5" t="n">
        <v>586.224</v>
      </c>
      <c r="D7" s="5" t="n">
        <v>1367.856</v>
      </c>
      <c r="E7" s="5" t="n">
        <v>683.9279999999999</v>
      </c>
      <c r="F7" s="6" t="n">
        <v>683.9279999999999</v>
      </c>
      <c r="G7" s="5" t="n">
        <v>58.62239999999999</v>
      </c>
      <c r="H7" s="6" t="n">
        <v>625.3055999999999</v>
      </c>
      <c r="I7" s="5" t="n">
        <v>4.4</v>
      </c>
      <c r="J7" s="5" t="n">
        <v>620.9055999999999</v>
      </c>
      <c r="K7" s="5" t="n">
        <v>130.390176</v>
      </c>
      <c r="L7" s="6" t="n">
        <v>490.5154239999999</v>
      </c>
    </row>
    <row r="8">
      <c r="A8" s="4" t="n">
        <v>2029</v>
      </c>
      <c r="B8" s="5" t="n">
        <v>2188.5696</v>
      </c>
      <c r="C8" s="5" t="n">
        <v>656.57088</v>
      </c>
      <c r="D8" s="5" t="n">
        <v>1531.99872</v>
      </c>
      <c r="E8" s="5" t="n">
        <v>765.9993599999999</v>
      </c>
      <c r="F8" s="6" t="n">
        <v>765.9993599999999</v>
      </c>
      <c r="G8" s="5" t="n">
        <v>65.65708799999999</v>
      </c>
      <c r="H8" s="6" t="n">
        <v>700.3422719999999</v>
      </c>
      <c r="I8" s="5" t="n">
        <v>2.2</v>
      </c>
      <c r="J8" s="5" t="n">
        <v>698.1422719999998</v>
      </c>
      <c r="K8" s="5" t="n">
        <v>146.60987712</v>
      </c>
      <c r="L8" s="6" t="n">
        <v>551.5323948799999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Income Statement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COGS</t>
        </is>
      </c>
      <c r="D3" s="1" t="inlineStr">
        <is>
          <t>Gross Profit</t>
        </is>
      </c>
      <c r="E3" s="1" t="inlineStr">
        <is>
          <t>OpEx</t>
        </is>
      </c>
      <c r="F3" s="1" t="inlineStr">
        <is>
          <t>EBITDA</t>
        </is>
      </c>
      <c r="G3" s="1" t="inlineStr">
        <is>
          <t>D&amp;A</t>
        </is>
      </c>
      <c r="H3" s="1" t="inlineStr">
        <is>
          <t>EBIT</t>
        </is>
      </c>
      <c r="I3" s="1" t="inlineStr">
        <is>
          <t>Interest</t>
        </is>
      </c>
      <c r="J3" s="1" t="inlineStr">
        <is>
          <t>EBT</t>
        </is>
      </c>
      <c r="K3" s="1" t="inlineStr">
        <is>
          <t>Taxes</t>
        </is>
      </c>
      <c r="L3" s="1" t="inlineStr">
        <is>
          <t>Net Income</t>
        </is>
      </c>
    </row>
    <row r="4">
      <c r="A4" s="4" t="n">
        <v>2025</v>
      </c>
      <c r="B4" s="5" t="n">
        <v>1200</v>
      </c>
      <c r="C4" s="5" t="n">
        <v>360.0000000000001</v>
      </c>
      <c r="D4" s="5" t="n">
        <v>840</v>
      </c>
      <c r="E4" s="5" t="n">
        <v>420</v>
      </c>
      <c r="F4" s="6" t="n">
        <v>420</v>
      </c>
      <c r="G4" s="5" t="n">
        <v>36</v>
      </c>
      <c r="H4" s="6" t="n">
        <v>384</v>
      </c>
      <c r="I4" s="5" t="n">
        <v>11</v>
      </c>
      <c r="J4" s="5" t="n">
        <v>373</v>
      </c>
      <c r="K4" s="5" t="n">
        <v>78.33</v>
      </c>
      <c r="L4" s="6" t="n">
        <v>294.67</v>
      </c>
    </row>
    <row r="5">
      <c r="A5" s="4" t="n">
        <v>2026</v>
      </c>
      <c r="B5" s="5" t="n">
        <v>1320</v>
      </c>
      <c r="C5" s="5" t="n">
        <v>396.0000000000001</v>
      </c>
      <c r="D5" s="5" t="n">
        <v>924</v>
      </c>
      <c r="E5" s="5" t="n">
        <v>462.0000000000001</v>
      </c>
      <c r="F5" s="6" t="n">
        <v>461.9999999999999</v>
      </c>
      <c r="G5" s="5" t="n">
        <v>39.6</v>
      </c>
      <c r="H5" s="6" t="n">
        <v>422.3999999999999</v>
      </c>
      <c r="I5" s="5" t="n">
        <v>8.800000000000001</v>
      </c>
      <c r="J5" s="5" t="n">
        <v>413.5999999999999</v>
      </c>
      <c r="K5" s="5" t="n">
        <v>86.85599999999998</v>
      </c>
      <c r="L5" s="6" t="n">
        <v>326.7439999999999</v>
      </c>
    </row>
    <row r="6">
      <c r="A6" s="4" t="n">
        <v>2027</v>
      </c>
      <c r="B6" s="5" t="n">
        <v>1425.6</v>
      </c>
      <c r="C6" s="5" t="n">
        <v>427.6800000000001</v>
      </c>
      <c r="D6" s="5" t="n">
        <v>997.9200000000001</v>
      </c>
      <c r="E6" s="5" t="n">
        <v>498.96</v>
      </c>
      <c r="F6" s="6" t="n">
        <v>498.96</v>
      </c>
      <c r="G6" s="5" t="n">
        <v>42.768</v>
      </c>
      <c r="H6" s="6" t="n">
        <v>456.192</v>
      </c>
      <c r="I6" s="5" t="n">
        <v>6.6</v>
      </c>
      <c r="J6" s="5" t="n">
        <v>449.592</v>
      </c>
      <c r="K6" s="5" t="n">
        <v>94.41431999999999</v>
      </c>
      <c r="L6" s="6" t="n">
        <v>355.17768</v>
      </c>
    </row>
    <row r="7">
      <c r="A7" s="4" t="n">
        <v>2028</v>
      </c>
      <c r="B7" s="5" t="n">
        <v>1511.136</v>
      </c>
      <c r="C7" s="5" t="n">
        <v>453.3408000000001</v>
      </c>
      <c r="D7" s="5" t="n">
        <v>1057.7952</v>
      </c>
      <c r="E7" s="5" t="n">
        <v>528.8976</v>
      </c>
      <c r="F7" s="6" t="n">
        <v>528.8976</v>
      </c>
      <c r="G7" s="5" t="n">
        <v>45.33408000000001</v>
      </c>
      <c r="H7" s="6" t="n">
        <v>483.56352</v>
      </c>
      <c r="I7" s="5" t="n">
        <v>4.4</v>
      </c>
      <c r="J7" s="5" t="n">
        <v>479.16352</v>
      </c>
      <c r="K7" s="5" t="n">
        <v>100.6243392</v>
      </c>
      <c r="L7" s="6" t="n">
        <v>378.5391808</v>
      </c>
    </row>
    <row r="8">
      <c r="A8" s="4" t="n">
        <v>2029</v>
      </c>
      <c r="B8" s="5" t="n">
        <v>1571.58144</v>
      </c>
      <c r="C8" s="5" t="n">
        <v>471.4744320000001</v>
      </c>
      <c r="D8" s="5" t="n">
        <v>1100.107008</v>
      </c>
      <c r="E8" s="5" t="n">
        <v>550.053504</v>
      </c>
      <c r="F8" s="6" t="n">
        <v>550.053504</v>
      </c>
      <c r="G8" s="5" t="n">
        <v>47.1474432</v>
      </c>
      <c r="H8" s="6" t="n">
        <v>502.9060608</v>
      </c>
      <c r="I8" s="5" t="n">
        <v>2.2</v>
      </c>
      <c r="J8" s="5" t="n">
        <v>500.7060608</v>
      </c>
      <c r="K8" s="5" t="n">
        <v>105.148272768</v>
      </c>
      <c r="L8" s="6" t="n">
        <v>395.557788032</v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s="1" t="inlineStr">
        <is>
          <t>TechFlow Inc. - Balance Sheet (Base Case)</t>
        </is>
      </c>
    </row>
    <row r="3">
      <c r="A3" s="1" t="inlineStr">
        <is>
          <t>ASSETS</t>
        </is>
      </c>
      <c r="H3" s="1" t="inlineStr">
        <is>
          <t>LIABILITIES &amp; EQUITY</t>
        </is>
      </c>
    </row>
    <row r="5">
      <c r="A5" s="1" t="inlineStr">
        <is>
          <t>Year</t>
        </is>
      </c>
      <c r="B5" s="1" t="inlineStr">
        <is>
          <t>Cash</t>
        </is>
      </c>
      <c r="C5" s="1" t="inlineStr">
        <is>
          <t>AR</t>
        </is>
      </c>
      <c r="D5" s="1" t="inlineStr">
        <is>
          <t>Inventory</t>
        </is>
      </c>
      <c r="E5" s="1" t="inlineStr">
        <is>
          <t>PP&amp;E</t>
        </is>
      </c>
      <c r="F5" s="1" t="inlineStr">
        <is>
          <t>Total Assets</t>
        </is>
      </c>
      <c r="H5" s="1" t="inlineStr">
        <is>
          <t>Debt</t>
        </is>
      </c>
      <c r="I5" s="1" t="inlineStr">
        <is>
          <t>AP</t>
        </is>
      </c>
      <c r="J5" s="1" t="inlineStr">
        <is>
          <t>Other CL</t>
        </is>
      </c>
      <c r="K5" s="1" t="inlineStr">
        <is>
          <t>Total CL</t>
        </is>
      </c>
      <c r="L5" s="1" t="inlineStr">
        <is>
          <t>Retained Earnings</t>
        </is>
      </c>
      <c r="M5" s="1" t="inlineStr">
        <is>
          <t>Total Equity</t>
        </is>
      </c>
      <c r="N5" s="1" t="inlineStr">
        <is>
          <t>Total L&amp;E</t>
        </is>
      </c>
    </row>
    <row r="6">
      <c r="A6" s="4" t="n">
        <v>2025</v>
      </c>
      <c r="B6" s="5" t="n">
        <v>300</v>
      </c>
      <c r="C6" s="5" t="n">
        <v>240</v>
      </c>
      <c r="D6" s="5" t="n">
        <v>24</v>
      </c>
      <c r="E6" s="5" t="n">
        <v>-12</v>
      </c>
      <c r="F6" s="6" t="n">
        <v>552</v>
      </c>
      <c r="G6" t="inlineStr"/>
      <c r="H6" s="5" t="n">
        <v>200</v>
      </c>
      <c r="I6" s="5" t="n">
        <v>72</v>
      </c>
      <c r="J6" s="5" t="n">
        <v>36</v>
      </c>
      <c r="K6" s="6" t="n">
        <v>108</v>
      </c>
      <c r="L6" s="5" t="n">
        <v>200</v>
      </c>
      <c r="M6" s="6" t="n">
        <v>200</v>
      </c>
      <c r="N6" s="6" t="n">
        <v>508</v>
      </c>
    </row>
    <row r="7">
      <c r="A7" s="4" t="n">
        <v>2026</v>
      </c>
      <c r="B7" s="5" t="n">
        <v>547.736</v>
      </c>
      <c r="C7" s="5" t="n">
        <v>276</v>
      </c>
      <c r="D7" s="5" t="n">
        <v>27.6</v>
      </c>
      <c r="E7" s="5" t="n">
        <v>-25.8</v>
      </c>
      <c r="F7" s="6" t="n">
        <v>825.5360000000001</v>
      </c>
      <c r="G7" t="inlineStr"/>
      <c r="H7" s="5" t="n">
        <v>160</v>
      </c>
      <c r="I7" s="5" t="n">
        <v>82.8</v>
      </c>
      <c r="J7" s="5" t="n">
        <v>41.4</v>
      </c>
      <c r="K7" s="6" t="n">
        <v>124.2</v>
      </c>
      <c r="L7" s="5" t="n">
        <v>473.5296</v>
      </c>
      <c r="M7" s="6" t="n">
        <v>473.5296</v>
      </c>
      <c r="N7" s="6" t="n">
        <v>757.7296</v>
      </c>
    </row>
    <row r="8">
      <c r="A8" s="4" t="n">
        <v>2027</v>
      </c>
      <c r="B8" s="5" t="n">
        <v>930.8655999999999</v>
      </c>
      <c r="C8" s="5" t="n">
        <v>309.1200000000001</v>
      </c>
      <c r="D8" s="5" t="n">
        <v>30.912</v>
      </c>
      <c r="E8" s="5" t="n">
        <v>-41.256</v>
      </c>
      <c r="F8" s="6" t="n">
        <v>1229.6416</v>
      </c>
      <c r="G8" t="inlineStr"/>
      <c r="H8" s="5" t="n">
        <v>120</v>
      </c>
      <c r="I8" s="5" t="n">
        <v>92.736</v>
      </c>
      <c r="J8" s="5" t="n">
        <v>46.368</v>
      </c>
      <c r="K8" s="6" t="n">
        <v>139.104</v>
      </c>
      <c r="L8" s="5" t="n">
        <v>781.940544</v>
      </c>
      <c r="M8" s="6" t="n">
        <v>781.940544</v>
      </c>
      <c r="N8" s="6" t="n">
        <v>1041.044544</v>
      </c>
    </row>
    <row r="9">
      <c r="A9" s="4" t="n">
        <v>2028</v>
      </c>
      <c r="B9" s="5" t="n">
        <v>1346.068544</v>
      </c>
      <c r="C9" s="5" t="n">
        <v>340.0320000000001</v>
      </c>
      <c r="D9" s="5" t="n">
        <v>34.00320000000001</v>
      </c>
      <c r="E9" s="5" t="n">
        <v>-58.25760000000001</v>
      </c>
      <c r="F9" s="6" t="n">
        <v>1661.846144</v>
      </c>
      <c r="G9" t="inlineStr"/>
      <c r="H9" s="5" t="n">
        <v>80</v>
      </c>
      <c r="I9" s="5" t="n">
        <v>102.0096</v>
      </c>
      <c r="J9" s="5" t="n">
        <v>51.00480000000001</v>
      </c>
      <c r="K9" s="6" t="n">
        <v>153.0144</v>
      </c>
      <c r="L9" s="5" t="n">
        <v>1123.0001024</v>
      </c>
      <c r="M9" s="6" t="n">
        <v>1123.0001024</v>
      </c>
      <c r="N9" s="6" t="n">
        <v>1356.0145024</v>
      </c>
    </row>
    <row r="10">
      <c r="A10" s="4" t="n">
        <v>2029</v>
      </c>
      <c r="B10" s="5" t="n">
        <v>1792.0433024</v>
      </c>
      <c r="C10" s="5" t="n">
        <v>367.2345600000001</v>
      </c>
      <c r="D10" s="5" t="n">
        <v>36.72345600000001</v>
      </c>
      <c r="E10" s="5" t="n">
        <v>-76.61932800000002</v>
      </c>
      <c r="F10" s="6" t="n">
        <v>2119.3819904</v>
      </c>
      <c r="G10" t="inlineStr"/>
      <c r="H10" s="5" t="n">
        <v>40</v>
      </c>
      <c r="I10" s="5" t="n">
        <v>110.170368</v>
      </c>
      <c r="J10" s="5" t="n">
        <v>55.08518400000001</v>
      </c>
      <c r="K10" s="6" t="n">
        <v>165.255552</v>
      </c>
      <c r="L10" s="5" t="n">
        <v>1492.957289472</v>
      </c>
      <c r="M10" s="6" t="n">
        <v>1492.957289472</v>
      </c>
      <c r="N10" s="6" t="n">
        <v>1698.212841472</v>
      </c>
    </row>
  </sheetData>
  <mergeCells count="3">
    <mergeCell ref="A3:D3"/>
    <mergeCell ref="H3:L3"/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s="1" t="inlineStr">
        <is>
          <t>TechFlow Inc. - Balance Sheet (Bull Case)</t>
        </is>
      </c>
    </row>
    <row r="3">
      <c r="A3" s="1" t="inlineStr">
        <is>
          <t>ASSETS</t>
        </is>
      </c>
      <c r="H3" s="1" t="inlineStr">
        <is>
          <t>LIABILITIES &amp; EQUITY</t>
        </is>
      </c>
    </row>
    <row r="5">
      <c r="A5" s="1" t="inlineStr">
        <is>
          <t>Year</t>
        </is>
      </c>
      <c r="B5" s="1" t="inlineStr">
        <is>
          <t>Cash</t>
        </is>
      </c>
      <c r="C5" s="1" t="inlineStr">
        <is>
          <t>AR</t>
        </is>
      </c>
      <c r="D5" s="1" t="inlineStr">
        <is>
          <t>Inventory</t>
        </is>
      </c>
      <c r="E5" s="1" t="inlineStr">
        <is>
          <t>PP&amp;E</t>
        </is>
      </c>
      <c r="F5" s="1" t="inlineStr">
        <is>
          <t>Total Assets</t>
        </is>
      </c>
      <c r="H5" s="1" t="inlineStr">
        <is>
          <t>Debt</t>
        </is>
      </c>
      <c r="I5" s="1" t="inlineStr">
        <is>
          <t>AP</t>
        </is>
      </c>
      <c r="J5" s="1" t="inlineStr">
        <is>
          <t>Other CL</t>
        </is>
      </c>
      <c r="K5" s="1" t="inlineStr">
        <is>
          <t>Total CL</t>
        </is>
      </c>
      <c r="L5" s="1" t="inlineStr">
        <is>
          <t>Retained Earnings</t>
        </is>
      </c>
      <c r="M5" s="1" t="inlineStr">
        <is>
          <t>Total Equity</t>
        </is>
      </c>
      <c r="N5" s="1" t="inlineStr">
        <is>
          <t>Total L&amp;E</t>
        </is>
      </c>
    </row>
    <row r="6">
      <c r="A6" s="4" t="n">
        <v>2025</v>
      </c>
      <c r="B6" s="5" t="n">
        <v>300</v>
      </c>
      <c r="C6" s="5" t="n">
        <v>240</v>
      </c>
      <c r="D6" s="5" t="n">
        <v>24</v>
      </c>
      <c r="E6" s="5" t="n">
        <v>-12</v>
      </c>
      <c r="F6" s="6" t="n">
        <v>552</v>
      </c>
      <c r="G6" t="inlineStr"/>
      <c r="H6" s="5" t="n">
        <v>200</v>
      </c>
      <c r="I6" s="5" t="n">
        <v>72</v>
      </c>
      <c r="J6" s="5" t="n">
        <v>36</v>
      </c>
      <c r="K6" s="6" t="n">
        <v>108</v>
      </c>
      <c r="L6" s="5" t="n">
        <v>200</v>
      </c>
      <c r="M6" s="6" t="n">
        <v>200</v>
      </c>
      <c r="N6" s="6" t="n">
        <v>508</v>
      </c>
    </row>
    <row r="7">
      <c r="A7" s="4" t="n">
        <v>2026</v>
      </c>
      <c r="B7" s="5" t="n">
        <v>547.736</v>
      </c>
      <c r="C7" s="5" t="n">
        <v>288</v>
      </c>
      <c r="D7" s="5" t="n">
        <v>28.8</v>
      </c>
      <c r="E7" s="5" t="n">
        <v>-26.39999999999999</v>
      </c>
      <c r="F7" s="6" t="n">
        <v>838.136</v>
      </c>
      <c r="G7" t="inlineStr"/>
      <c r="H7" s="5" t="n">
        <v>160</v>
      </c>
      <c r="I7" s="5" t="n">
        <v>86.39999999999999</v>
      </c>
      <c r="J7" s="5" t="n">
        <v>43.2</v>
      </c>
      <c r="K7" s="6" t="n">
        <v>129.6</v>
      </c>
      <c r="L7" s="5" t="n">
        <v>485.6639999999999</v>
      </c>
      <c r="M7" s="6" t="n">
        <v>485.6639999999999</v>
      </c>
      <c r="N7" s="6" t="n">
        <v>775.2639999999999</v>
      </c>
    </row>
    <row r="8">
      <c r="A8" s="4" t="n">
        <v>2027</v>
      </c>
      <c r="B8" s="5" t="n">
        <v>962.1999999999998</v>
      </c>
      <c r="C8" s="5" t="n">
        <v>339.84</v>
      </c>
      <c r="D8" s="5" t="n">
        <v>33.98399999999999</v>
      </c>
      <c r="E8" s="5" t="n">
        <v>-43.392</v>
      </c>
      <c r="F8" s="6" t="n">
        <v>1292.632</v>
      </c>
      <c r="G8" t="inlineStr"/>
      <c r="H8" s="5" t="n">
        <v>120</v>
      </c>
      <c r="I8" s="5" t="n">
        <v>101.952</v>
      </c>
      <c r="J8" s="5" t="n">
        <v>50.97599999999999</v>
      </c>
      <c r="K8" s="6" t="n">
        <v>152.928</v>
      </c>
      <c r="L8" s="5" t="n">
        <v>825.1390079999999</v>
      </c>
      <c r="M8" s="6" t="n">
        <v>825.1390079999999</v>
      </c>
      <c r="N8" s="6" t="n">
        <v>1098.067008</v>
      </c>
    </row>
    <row r="9">
      <c r="A9" s="4" t="n">
        <v>2028</v>
      </c>
      <c r="B9" s="5" t="n">
        <v>1439.019008</v>
      </c>
      <c r="C9" s="5" t="n">
        <v>390.816</v>
      </c>
      <c r="D9" s="5" t="n">
        <v>39.08159999999999</v>
      </c>
      <c r="E9" s="5" t="n">
        <v>-62.9328</v>
      </c>
      <c r="F9" s="6" t="n">
        <v>1805.983808</v>
      </c>
      <c r="G9" t="inlineStr"/>
      <c r="H9" s="5" t="n">
        <v>80</v>
      </c>
      <c r="I9" s="5" t="n">
        <v>117.2448</v>
      </c>
      <c r="J9" s="5" t="n">
        <v>58.62239999999999</v>
      </c>
      <c r="K9" s="6" t="n">
        <v>175.8672</v>
      </c>
      <c r="L9" s="5" t="n">
        <v>1217.5513472</v>
      </c>
      <c r="M9" s="6" t="n">
        <v>1217.5513472</v>
      </c>
      <c r="N9" s="6" t="n">
        <v>1473.4185472</v>
      </c>
    </row>
    <row r="10">
      <c r="A10" s="4" t="n">
        <v>2029</v>
      </c>
      <c r="B10" s="5" t="n">
        <v>1969.9849472</v>
      </c>
      <c r="C10" s="5" t="n">
        <v>437.71392</v>
      </c>
      <c r="D10" s="5" t="n">
        <v>43.771392</v>
      </c>
      <c r="E10" s="5" t="n">
        <v>-84.81849599999998</v>
      </c>
      <c r="F10" s="6" t="n">
        <v>2366.6517632</v>
      </c>
      <c r="G10" t="inlineStr"/>
      <c r="H10" s="5" t="n">
        <v>40</v>
      </c>
      <c r="I10" s="5" t="n">
        <v>131.314176</v>
      </c>
      <c r="J10" s="5" t="n">
        <v>65.65708799999999</v>
      </c>
      <c r="K10" s="6" t="n">
        <v>196.971264</v>
      </c>
      <c r="L10" s="5" t="n">
        <v>1658.777263104</v>
      </c>
      <c r="M10" s="6" t="n">
        <v>1658.777263104</v>
      </c>
      <c r="N10" s="6" t="n">
        <v>1895.748527104</v>
      </c>
    </row>
  </sheetData>
  <mergeCells count="3">
    <mergeCell ref="A3:D3"/>
    <mergeCell ref="H3:L3"/>
    <mergeCell ref="A1:L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</cols>
  <sheetData>
    <row r="1">
      <c r="A1" s="1" t="inlineStr">
        <is>
          <t>TechFlow Inc. - Balance Sheet (Bear Case)</t>
        </is>
      </c>
    </row>
    <row r="3">
      <c r="A3" s="1" t="inlineStr">
        <is>
          <t>ASSETS</t>
        </is>
      </c>
      <c r="H3" s="1" t="inlineStr">
        <is>
          <t>LIABILITIES &amp; EQUITY</t>
        </is>
      </c>
    </row>
    <row r="5">
      <c r="A5" s="1" t="inlineStr">
        <is>
          <t>Year</t>
        </is>
      </c>
      <c r="B5" s="1" t="inlineStr">
        <is>
          <t>Cash</t>
        </is>
      </c>
      <c r="C5" s="1" t="inlineStr">
        <is>
          <t>AR</t>
        </is>
      </c>
      <c r="D5" s="1" t="inlineStr">
        <is>
          <t>Inventory</t>
        </is>
      </c>
      <c r="E5" s="1" t="inlineStr">
        <is>
          <t>PP&amp;E</t>
        </is>
      </c>
      <c r="F5" s="1" t="inlineStr">
        <is>
          <t>Total Assets</t>
        </is>
      </c>
      <c r="H5" s="1" t="inlineStr">
        <is>
          <t>Debt</t>
        </is>
      </c>
      <c r="I5" s="1" t="inlineStr">
        <is>
          <t>AP</t>
        </is>
      </c>
      <c r="J5" s="1" t="inlineStr">
        <is>
          <t>Other CL</t>
        </is>
      </c>
      <c r="K5" s="1" t="inlineStr">
        <is>
          <t>Total CL</t>
        </is>
      </c>
      <c r="L5" s="1" t="inlineStr">
        <is>
          <t>Retained Earnings</t>
        </is>
      </c>
      <c r="M5" s="1" t="inlineStr">
        <is>
          <t>Total Equity</t>
        </is>
      </c>
      <c r="N5" s="1" t="inlineStr">
        <is>
          <t>Total L&amp;E</t>
        </is>
      </c>
    </row>
    <row r="6">
      <c r="A6" s="4" t="n">
        <v>2025</v>
      </c>
      <c r="B6" s="5" t="n">
        <v>300</v>
      </c>
      <c r="C6" s="5" t="n">
        <v>240</v>
      </c>
      <c r="D6" s="5" t="n">
        <v>24</v>
      </c>
      <c r="E6" s="5" t="n">
        <v>-12</v>
      </c>
      <c r="F6" s="6" t="n">
        <v>552</v>
      </c>
      <c r="G6" t="inlineStr"/>
      <c r="H6" s="5" t="n">
        <v>200</v>
      </c>
      <c r="I6" s="5" t="n">
        <v>72</v>
      </c>
      <c r="J6" s="5" t="n">
        <v>36</v>
      </c>
      <c r="K6" s="6" t="n">
        <v>108</v>
      </c>
      <c r="L6" s="5" t="n">
        <v>200</v>
      </c>
      <c r="M6" s="6" t="n">
        <v>200</v>
      </c>
      <c r="N6" s="6" t="n">
        <v>508</v>
      </c>
    </row>
    <row r="7">
      <c r="A7" s="4" t="n">
        <v>2026</v>
      </c>
      <c r="B7" s="5" t="n">
        <v>547.736</v>
      </c>
      <c r="C7" s="5" t="n">
        <v>264</v>
      </c>
      <c r="D7" s="5" t="n">
        <v>26.4</v>
      </c>
      <c r="E7" s="5" t="n">
        <v>-25.19999999999999</v>
      </c>
      <c r="F7" s="6" t="n">
        <v>812.9359999999999</v>
      </c>
      <c r="G7" t="inlineStr"/>
      <c r="H7" s="5" t="n">
        <v>160</v>
      </c>
      <c r="I7" s="5" t="n">
        <v>79.2</v>
      </c>
      <c r="J7" s="5" t="n">
        <v>39.6</v>
      </c>
      <c r="K7" s="6" t="n">
        <v>118.8</v>
      </c>
      <c r="L7" s="5" t="n">
        <v>461.3951999999999</v>
      </c>
      <c r="M7" s="6" t="n">
        <v>461.3951999999999</v>
      </c>
      <c r="N7" s="6" t="n">
        <v>740.1951999999999</v>
      </c>
    </row>
    <row r="8">
      <c r="A8" s="4" t="n">
        <v>2027</v>
      </c>
      <c r="B8" s="5" t="n">
        <v>899.5311999999999</v>
      </c>
      <c r="C8" s="5" t="n">
        <v>285.1200000000001</v>
      </c>
      <c r="D8" s="5" t="n">
        <v>28.512</v>
      </c>
      <c r="E8" s="5" t="n">
        <v>-39.45599999999999</v>
      </c>
      <c r="F8" s="6" t="n">
        <v>1173.7072</v>
      </c>
      <c r="G8" t="inlineStr"/>
      <c r="H8" s="5" t="n">
        <v>120</v>
      </c>
      <c r="I8" s="5" t="n">
        <v>85.536</v>
      </c>
      <c r="J8" s="5" t="n">
        <v>42.768</v>
      </c>
      <c r="K8" s="6" t="n">
        <v>128.304</v>
      </c>
      <c r="L8" s="5" t="n">
        <v>745.537344</v>
      </c>
      <c r="M8" s="6" t="n">
        <v>745.537344</v>
      </c>
      <c r="N8" s="6" t="n">
        <v>993.8413439999999</v>
      </c>
    </row>
    <row r="9">
      <c r="A9" s="4" t="n">
        <v>2028</v>
      </c>
      <c r="B9" s="5" t="n">
        <v>1270.665344</v>
      </c>
      <c r="C9" s="5" t="n">
        <v>302.2272</v>
      </c>
      <c r="D9" s="5" t="n">
        <v>30.22272000000001</v>
      </c>
      <c r="E9" s="5" t="n">
        <v>-54.56735999999998</v>
      </c>
      <c r="F9" s="6" t="n">
        <v>1548.547904</v>
      </c>
      <c r="G9" t="inlineStr"/>
      <c r="H9" s="5" t="n">
        <v>80</v>
      </c>
      <c r="I9" s="5" t="n">
        <v>90.66816000000001</v>
      </c>
      <c r="J9" s="5" t="n">
        <v>45.33408000000001</v>
      </c>
      <c r="K9" s="6" t="n">
        <v>136.00224</v>
      </c>
      <c r="L9" s="5" t="n">
        <v>1048.36868864</v>
      </c>
      <c r="M9" s="6" t="n">
        <v>1048.36868864</v>
      </c>
      <c r="N9" s="6" t="n">
        <v>1264.37092864</v>
      </c>
    </row>
    <row r="10">
      <c r="A10" s="4" t="n">
        <v>2029</v>
      </c>
      <c r="B10" s="5" t="n">
        <v>1655.12420864</v>
      </c>
      <c r="C10" s="5" t="n">
        <v>314.316288</v>
      </c>
      <c r="D10" s="5" t="n">
        <v>31.4316288</v>
      </c>
      <c r="E10" s="5" t="n">
        <v>-70.28317439999998</v>
      </c>
      <c r="F10" s="6" t="n">
        <v>1930.58895104</v>
      </c>
      <c r="G10" t="inlineStr"/>
      <c r="H10" s="5" t="n">
        <v>40</v>
      </c>
      <c r="I10" s="5" t="n">
        <v>94.29488640000001</v>
      </c>
      <c r="J10" s="5" t="n">
        <v>47.1474432</v>
      </c>
      <c r="K10" s="6" t="n">
        <v>141.4423296</v>
      </c>
      <c r="L10" s="5" t="n">
        <v>1364.8149190656</v>
      </c>
      <c r="M10" s="6" t="n">
        <v>1364.8149190656</v>
      </c>
      <c r="N10" s="6" t="n">
        <v>1546.2572486656</v>
      </c>
    </row>
  </sheetData>
  <mergeCells count="3">
    <mergeCell ref="A3:D3"/>
    <mergeCell ref="H3:L3"/>
    <mergeCell ref="A1:L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Cash Flow Statement (Base Case)</t>
        </is>
      </c>
    </row>
    <row r="3">
      <c r="A3" s="1" t="inlineStr">
        <is>
          <t>Year</t>
        </is>
      </c>
      <c r="B3" s="1" t="inlineStr">
        <is>
          <t>Net Income</t>
        </is>
      </c>
      <c r="C3" s="1" t="inlineStr">
        <is>
          <t>+ D&amp;A</t>
        </is>
      </c>
      <c r="D3" s="1" t="inlineStr">
        <is>
          <t>- ∆NWC</t>
        </is>
      </c>
      <c r="E3" s="1">
        <f> CFO</f>
        <v/>
      </c>
      <c r="F3" s="1" t="inlineStr">
        <is>
          <t>- CapEx</t>
        </is>
      </c>
      <c r="G3" s="1">
        <f> CFI</f>
        <v/>
      </c>
      <c r="H3" s="1" t="inlineStr">
        <is>
          <t>Debt Change</t>
        </is>
      </c>
      <c r="I3" s="1" t="inlineStr">
        <is>
          <t>Dividends</t>
        </is>
      </c>
      <c r="J3" s="1">
        <f> CFF</f>
        <v/>
      </c>
      <c r="K3" s="1" t="inlineStr">
        <is>
          <t>Net Change</t>
        </is>
      </c>
      <c r="L3" s="1" t="inlineStr">
        <is>
          <t>Ending Cash</t>
        </is>
      </c>
    </row>
    <row r="4">
      <c r="A4" s="4" t="n">
        <v>2025</v>
      </c>
      <c r="B4" s="5" t="n">
        <v>294.67</v>
      </c>
      <c r="C4" s="5" t="n">
        <v>36</v>
      </c>
      <c r="D4" s="5" t="n">
        <v>0</v>
      </c>
      <c r="E4" s="6" t="n">
        <v>330.67</v>
      </c>
      <c r="F4" s="5" t="n">
        <v>-24</v>
      </c>
      <c r="G4" s="6" t="n">
        <v>-24</v>
      </c>
      <c r="H4" s="5" t="n">
        <v>0</v>
      </c>
      <c r="I4" s="5" t="n">
        <v>-58.934</v>
      </c>
      <c r="J4" s="6" t="n">
        <v>-58.934</v>
      </c>
      <c r="K4" s="5" t="n">
        <v>247.736</v>
      </c>
      <c r="L4" s="5" t="n">
        <v>547.736</v>
      </c>
    </row>
    <row r="5">
      <c r="A5" s="4" t="n">
        <v>2026</v>
      </c>
      <c r="B5" s="5" t="n">
        <v>341.912</v>
      </c>
      <c r="C5" s="5" t="n">
        <v>41.4</v>
      </c>
      <c r="D5" s="5" t="n">
        <v>55.8</v>
      </c>
      <c r="E5" s="6" t="n">
        <v>439.112</v>
      </c>
      <c r="F5" s="5" t="n">
        <v>-27.6</v>
      </c>
      <c r="G5" s="6" t="n">
        <v>-27.6</v>
      </c>
      <c r="H5" s="5" t="n">
        <v>40</v>
      </c>
      <c r="I5" s="5" t="n">
        <v>-68.3824</v>
      </c>
      <c r="J5" s="6" t="n">
        <v>-28.3824</v>
      </c>
      <c r="K5" s="5" t="n">
        <v>383.1295999999999</v>
      </c>
      <c r="L5" s="5" t="n">
        <v>930.8655999999999</v>
      </c>
    </row>
    <row r="6">
      <c r="A6" s="4" t="n">
        <v>2027</v>
      </c>
      <c r="B6" s="5" t="n">
        <v>385.51368</v>
      </c>
      <c r="C6" s="5" t="n">
        <v>46.368</v>
      </c>
      <c r="D6" s="5" t="n">
        <v>51.33600000000007</v>
      </c>
      <c r="E6" s="6" t="n">
        <v>483.2176800000001</v>
      </c>
      <c r="F6" s="5" t="n">
        <v>-30.912</v>
      </c>
      <c r="G6" s="6" t="n">
        <v>-30.912</v>
      </c>
      <c r="H6" s="5" t="n">
        <v>40</v>
      </c>
      <c r="I6" s="5" t="n">
        <v>-77.10273600000001</v>
      </c>
      <c r="J6" s="6" t="n">
        <v>-37.10273600000001</v>
      </c>
      <c r="K6" s="5" t="n">
        <v>415.2029440000001</v>
      </c>
      <c r="L6" s="5" t="n">
        <v>1346.068544</v>
      </c>
    </row>
    <row r="7">
      <c r="A7" s="4" t="n">
        <v>2028</v>
      </c>
      <c r="B7" s="5" t="n">
        <v>426.324448</v>
      </c>
      <c r="C7" s="5" t="n">
        <v>51.00480000000001</v>
      </c>
      <c r="D7" s="5" t="n">
        <v>47.91360000000006</v>
      </c>
      <c r="E7" s="6" t="n">
        <v>525.2428480000001</v>
      </c>
      <c r="F7" s="5" t="n">
        <v>-34.00320000000001</v>
      </c>
      <c r="G7" s="6" t="n">
        <v>-34.00320000000001</v>
      </c>
      <c r="H7" s="5" t="n">
        <v>40</v>
      </c>
      <c r="I7" s="5" t="n">
        <v>-85.2648896</v>
      </c>
      <c r="J7" s="6" t="n">
        <v>-45.2648896</v>
      </c>
      <c r="K7" s="5" t="n">
        <v>445.9747584000001</v>
      </c>
      <c r="L7" s="5" t="n">
        <v>1792.0433024</v>
      </c>
    </row>
    <row r="8">
      <c r="A8" s="4" t="n">
        <v>2029</v>
      </c>
      <c r="B8" s="5" t="n">
        <v>462.44648384</v>
      </c>
      <c r="C8" s="5" t="n">
        <v>55.08518400000001</v>
      </c>
      <c r="D8" s="5" t="n">
        <v>42.16396800000002</v>
      </c>
      <c r="E8" s="6" t="n">
        <v>559.6956358400001</v>
      </c>
      <c r="F8" s="5" t="n">
        <v>-36.72345600000001</v>
      </c>
      <c r="G8" s="6" t="n">
        <v>-36.72345600000001</v>
      </c>
      <c r="H8" s="5" t="n">
        <v>40</v>
      </c>
      <c r="I8" s="5" t="n">
        <v>-92.48929676800002</v>
      </c>
      <c r="J8" s="6" t="n">
        <v>-52.48929676800002</v>
      </c>
      <c r="K8" s="5" t="n">
        <v>470.482883072</v>
      </c>
      <c r="L8" s="5" t="n">
        <v>2262.526185472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Cash Flow Statement (Bull Case)</t>
        </is>
      </c>
    </row>
    <row r="3">
      <c r="A3" s="1" t="inlineStr">
        <is>
          <t>Year</t>
        </is>
      </c>
      <c r="B3" s="1" t="inlineStr">
        <is>
          <t>Net Income</t>
        </is>
      </c>
      <c r="C3" s="1" t="inlineStr">
        <is>
          <t>+ D&amp;A</t>
        </is>
      </c>
      <c r="D3" s="1" t="inlineStr">
        <is>
          <t>- ∆NWC</t>
        </is>
      </c>
      <c r="E3" s="1">
        <f> CFO</f>
        <v/>
      </c>
      <c r="F3" s="1" t="inlineStr">
        <is>
          <t>- CapEx</t>
        </is>
      </c>
      <c r="G3" s="1">
        <f> CFI</f>
        <v/>
      </c>
      <c r="H3" s="1" t="inlineStr">
        <is>
          <t>Debt Change</t>
        </is>
      </c>
      <c r="I3" s="1" t="inlineStr">
        <is>
          <t>Dividends</t>
        </is>
      </c>
      <c r="J3" s="1">
        <f> CFF</f>
        <v/>
      </c>
      <c r="K3" s="1" t="inlineStr">
        <is>
          <t>Net Change</t>
        </is>
      </c>
      <c r="L3" s="1" t="inlineStr">
        <is>
          <t>Ending Cash</t>
        </is>
      </c>
    </row>
    <row r="4">
      <c r="A4" s="4" t="n">
        <v>2025</v>
      </c>
      <c r="B4" s="5" t="n">
        <v>294.67</v>
      </c>
      <c r="C4" s="5" t="n">
        <v>36</v>
      </c>
      <c r="D4" s="5" t="n">
        <v>0</v>
      </c>
      <c r="E4" s="6" t="n">
        <v>330.67</v>
      </c>
      <c r="F4" s="5" t="n">
        <v>-24</v>
      </c>
      <c r="G4" s="6" t="n">
        <v>-24</v>
      </c>
      <c r="H4" s="5" t="n">
        <v>0</v>
      </c>
      <c r="I4" s="5" t="n">
        <v>-58.934</v>
      </c>
      <c r="J4" s="6" t="n">
        <v>-58.934</v>
      </c>
      <c r="K4" s="5" t="n">
        <v>247.736</v>
      </c>
      <c r="L4" s="5" t="n">
        <v>547.736</v>
      </c>
    </row>
    <row r="5">
      <c r="A5" s="4" t="n">
        <v>2026</v>
      </c>
      <c r="B5" s="5" t="n">
        <v>357.0799999999999</v>
      </c>
      <c r="C5" s="5" t="n">
        <v>43.2</v>
      </c>
      <c r="D5" s="5" t="n">
        <v>74.39999999999998</v>
      </c>
      <c r="E5" s="6" t="n">
        <v>474.6799999999999</v>
      </c>
      <c r="F5" s="5" t="n">
        <v>-28.8</v>
      </c>
      <c r="G5" s="6" t="n">
        <v>-28.8</v>
      </c>
      <c r="H5" s="5" t="n">
        <v>40</v>
      </c>
      <c r="I5" s="5" t="n">
        <v>-71.41599999999998</v>
      </c>
      <c r="J5" s="6" t="n">
        <v>-31.41599999999998</v>
      </c>
      <c r="K5" s="5" t="n">
        <v>414.4639999999999</v>
      </c>
      <c r="L5" s="5" t="n">
        <v>962.1999999999998</v>
      </c>
    </row>
    <row r="6">
      <c r="A6" s="4" t="n">
        <v>2027</v>
      </c>
      <c r="B6" s="5" t="n">
        <v>424.3437599999999</v>
      </c>
      <c r="C6" s="5" t="n">
        <v>50.97599999999999</v>
      </c>
      <c r="D6" s="5" t="n">
        <v>80.35199999999996</v>
      </c>
      <c r="E6" s="6" t="n">
        <v>555.6717599999998</v>
      </c>
      <c r="F6" s="5" t="n">
        <v>-33.98399999999999</v>
      </c>
      <c r="G6" s="6" t="n">
        <v>-33.98399999999999</v>
      </c>
      <c r="H6" s="5" t="n">
        <v>40</v>
      </c>
      <c r="I6" s="5" t="n">
        <v>-84.86875199999999</v>
      </c>
      <c r="J6" s="6" t="n">
        <v>-44.86875199999999</v>
      </c>
      <c r="K6" s="5" t="n">
        <v>476.8190079999998</v>
      </c>
      <c r="L6" s="5" t="n">
        <v>1439.019008</v>
      </c>
    </row>
    <row r="7">
      <c r="A7" s="4" t="n">
        <v>2028</v>
      </c>
      <c r="B7" s="5" t="n">
        <v>490.5154239999999</v>
      </c>
      <c r="C7" s="5" t="n">
        <v>58.62239999999999</v>
      </c>
      <c r="D7" s="5" t="n">
        <v>79.0128</v>
      </c>
      <c r="E7" s="6" t="n">
        <v>628.1506239999999</v>
      </c>
      <c r="F7" s="5" t="n">
        <v>-39.08159999999999</v>
      </c>
      <c r="G7" s="6" t="n">
        <v>-39.08159999999999</v>
      </c>
      <c r="H7" s="5" t="n">
        <v>40</v>
      </c>
      <c r="I7" s="5" t="n">
        <v>-98.10308479999999</v>
      </c>
      <c r="J7" s="6" t="n">
        <v>-58.10308479999999</v>
      </c>
      <c r="K7" s="5" t="n">
        <v>530.9659391999999</v>
      </c>
      <c r="L7" s="5" t="n">
        <v>1969.9849472</v>
      </c>
    </row>
    <row r="8">
      <c r="A8" s="4" t="n">
        <v>2029</v>
      </c>
      <c r="B8" s="5" t="n">
        <v>551.5323948799999</v>
      </c>
      <c r="C8" s="5" t="n">
        <v>65.65708799999999</v>
      </c>
      <c r="D8" s="5" t="n">
        <v>72.69177599999998</v>
      </c>
      <c r="E8" s="6" t="n">
        <v>689.8812588799998</v>
      </c>
      <c r="F8" s="5" t="n">
        <v>-43.771392</v>
      </c>
      <c r="G8" s="6" t="n">
        <v>-43.771392</v>
      </c>
      <c r="H8" s="5" t="n">
        <v>40</v>
      </c>
      <c r="I8" s="5" t="n">
        <v>-110.306478976</v>
      </c>
      <c r="J8" s="6" t="n">
        <v>-70.30647897599998</v>
      </c>
      <c r="K8" s="5" t="n">
        <v>575.8033879039998</v>
      </c>
      <c r="L8" s="5" t="n">
        <v>2545.788335104</v>
      </c>
    </row>
  </sheetData>
  <mergeCells count="1">
    <mergeCell ref="A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TechFlow Inc. - Cash Flow Statement (Bear Case)</t>
        </is>
      </c>
    </row>
    <row r="3">
      <c r="A3" s="1" t="inlineStr">
        <is>
          <t>Year</t>
        </is>
      </c>
      <c r="B3" s="1" t="inlineStr">
        <is>
          <t>Net Income</t>
        </is>
      </c>
      <c r="C3" s="1" t="inlineStr">
        <is>
          <t>+ D&amp;A</t>
        </is>
      </c>
      <c r="D3" s="1" t="inlineStr">
        <is>
          <t>- ∆NWC</t>
        </is>
      </c>
      <c r="E3" s="1">
        <f> CFO</f>
        <v/>
      </c>
      <c r="F3" s="1" t="inlineStr">
        <is>
          <t>- CapEx</t>
        </is>
      </c>
      <c r="G3" s="1">
        <f> CFI</f>
        <v/>
      </c>
      <c r="H3" s="1" t="inlineStr">
        <is>
          <t>Debt Change</t>
        </is>
      </c>
      <c r="I3" s="1" t="inlineStr">
        <is>
          <t>Dividends</t>
        </is>
      </c>
      <c r="J3" s="1">
        <f> CFF</f>
        <v/>
      </c>
      <c r="K3" s="1" t="inlineStr">
        <is>
          <t>Net Change</t>
        </is>
      </c>
      <c r="L3" s="1" t="inlineStr">
        <is>
          <t>Ending Cash</t>
        </is>
      </c>
    </row>
    <row r="4">
      <c r="A4" s="4" t="n">
        <v>2025</v>
      </c>
      <c r="B4" s="5" t="n">
        <v>294.67</v>
      </c>
      <c r="C4" s="5" t="n">
        <v>36</v>
      </c>
      <c r="D4" s="5" t="n">
        <v>0</v>
      </c>
      <c r="E4" s="6" t="n">
        <v>330.67</v>
      </c>
      <c r="F4" s="5" t="n">
        <v>-24</v>
      </c>
      <c r="G4" s="6" t="n">
        <v>-24</v>
      </c>
      <c r="H4" s="5" t="n">
        <v>0</v>
      </c>
      <c r="I4" s="5" t="n">
        <v>-58.934</v>
      </c>
      <c r="J4" s="6" t="n">
        <v>-58.934</v>
      </c>
      <c r="K4" s="5" t="n">
        <v>247.736</v>
      </c>
      <c r="L4" s="5" t="n">
        <v>547.736</v>
      </c>
    </row>
    <row r="5">
      <c r="A5" s="4" t="n">
        <v>2026</v>
      </c>
      <c r="B5" s="5" t="n">
        <v>326.7439999999999</v>
      </c>
      <c r="C5" s="5" t="n">
        <v>39.6</v>
      </c>
      <c r="D5" s="5" t="n">
        <v>37.20000000000001</v>
      </c>
      <c r="E5" s="6" t="n">
        <v>403.5439999999999</v>
      </c>
      <c r="F5" s="5" t="n">
        <v>-26.4</v>
      </c>
      <c r="G5" s="6" t="n">
        <v>-26.4</v>
      </c>
      <c r="H5" s="5" t="n">
        <v>40</v>
      </c>
      <c r="I5" s="5" t="n">
        <v>-65.34879999999998</v>
      </c>
      <c r="J5" s="6" t="n">
        <v>-25.34879999999998</v>
      </c>
      <c r="K5" s="5" t="n">
        <v>351.7952</v>
      </c>
      <c r="L5" s="5" t="n">
        <v>899.5311999999999</v>
      </c>
    </row>
    <row r="6">
      <c r="A6" s="4" t="n">
        <v>2027</v>
      </c>
      <c r="B6" s="5" t="n">
        <v>355.17768</v>
      </c>
      <c r="C6" s="5" t="n">
        <v>42.768</v>
      </c>
      <c r="D6" s="5" t="n">
        <v>32.73600000000006</v>
      </c>
      <c r="E6" s="6" t="n">
        <v>430.6816800000001</v>
      </c>
      <c r="F6" s="5" t="n">
        <v>-28.512</v>
      </c>
      <c r="G6" s="6" t="n">
        <v>-28.512</v>
      </c>
      <c r="H6" s="5" t="n">
        <v>40</v>
      </c>
      <c r="I6" s="5" t="n">
        <v>-71.03553600000001</v>
      </c>
      <c r="J6" s="6" t="n">
        <v>-31.03553600000001</v>
      </c>
      <c r="K6" s="5" t="n">
        <v>371.1341440000001</v>
      </c>
      <c r="L6" s="5" t="n">
        <v>1270.665344</v>
      </c>
    </row>
    <row r="7">
      <c r="A7" s="4" t="n">
        <v>2028</v>
      </c>
      <c r="B7" s="5" t="n">
        <v>378.5391808</v>
      </c>
      <c r="C7" s="5" t="n">
        <v>45.33408000000001</v>
      </c>
      <c r="D7" s="5" t="n">
        <v>26.51616</v>
      </c>
      <c r="E7" s="6" t="n">
        <v>450.3894208</v>
      </c>
      <c r="F7" s="5" t="n">
        <v>-30.22272000000001</v>
      </c>
      <c r="G7" s="6" t="n">
        <v>-30.22272000000001</v>
      </c>
      <c r="H7" s="5" t="n">
        <v>40</v>
      </c>
      <c r="I7" s="5" t="n">
        <v>-75.70783616</v>
      </c>
      <c r="J7" s="6" t="n">
        <v>-35.70783616</v>
      </c>
      <c r="K7" s="5" t="n">
        <v>384.4588646400001</v>
      </c>
      <c r="L7" s="5" t="n">
        <v>1655.12420864</v>
      </c>
    </row>
    <row r="8">
      <c r="A8" s="4" t="n">
        <v>2029</v>
      </c>
      <c r="B8" s="5" t="n">
        <v>395.557788032</v>
      </c>
      <c r="C8" s="5" t="n">
        <v>47.1474432</v>
      </c>
      <c r="D8" s="5" t="n">
        <v>18.73808639999999</v>
      </c>
      <c r="E8" s="6" t="n">
        <v>461.4433176319999</v>
      </c>
      <c r="F8" s="5" t="n">
        <v>-31.4316288</v>
      </c>
      <c r="G8" s="6" t="n">
        <v>-31.4316288</v>
      </c>
      <c r="H8" s="5" t="n">
        <v>40</v>
      </c>
      <c r="I8" s="5" t="n">
        <v>-79.1115576064</v>
      </c>
      <c r="J8" s="6" t="n">
        <v>-39.1115576064</v>
      </c>
      <c r="K8" s="5" t="n">
        <v>390.9001312255999</v>
      </c>
      <c r="L8" s="5" t="n">
        <v>2046.0243398656</v>
      </c>
    </row>
  </sheetData>
  <mergeCells count="1">
    <mergeCell ref="A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Supporting Schedules (Base Case)</t>
        </is>
      </c>
    </row>
    <row r="3">
      <c r="A3" s="1" t="inlineStr">
        <is>
          <t>DEBT SCHEDULE</t>
        </is>
      </c>
      <c r="G3" s="1" t="inlineStr">
        <is>
          <t>PP&amp;E SCHEDULE</t>
        </is>
      </c>
    </row>
    <row r="5">
      <c r="A5" s="1" t="inlineStr">
        <is>
          <t>Year</t>
        </is>
      </c>
      <c r="B5" s="1" t="inlineStr">
        <is>
          <t>Opening Debt</t>
        </is>
      </c>
      <c r="C5" s="1" t="inlineStr">
        <is>
          <t>Interest</t>
        </is>
      </c>
      <c r="D5" s="1" t="inlineStr">
        <is>
          <t>Amortization</t>
        </is>
      </c>
      <c r="E5" s="1" t="inlineStr">
        <is>
          <t>Ending Debt</t>
        </is>
      </c>
      <c r="G5" s="1" t="inlineStr">
        <is>
          <t>Year</t>
        </is>
      </c>
      <c r="H5" s="1" t="inlineStr">
        <is>
          <t>Opening PP&amp;E</t>
        </is>
      </c>
      <c r="I5" s="1" t="inlineStr">
        <is>
          <t>CapEx</t>
        </is>
      </c>
      <c r="J5" s="1" t="inlineStr">
        <is>
          <t>Depreciation</t>
        </is>
      </c>
      <c r="K5" s="1" t="inlineStr">
        <is>
          <t>Ending PP&amp;E</t>
        </is>
      </c>
    </row>
    <row r="6">
      <c r="A6" s="4" t="n">
        <v>2025</v>
      </c>
      <c r="B6" s="5" t="n">
        <v>200</v>
      </c>
      <c r="C6" s="5" t="n">
        <v>11</v>
      </c>
      <c r="D6" s="5" t="n">
        <v>40</v>
      </c>
      <c r="E6" s="5" t="n">
        <v>200</v>
      </c>
      <c r="H6" s="5" t="n">
        <v>0</v>
      </c>
      <c r="I6" s="5" t="n">
        <v>24</v>
      </c>
      <c r="J6" s="5" t="n">
        <v>36</v>
      </c>
      <c r="K6" s="5" t="n">
        <v>-12</v>
      </c>
    </row>
    <row r="7">
      <c r="A7" s="4" t="n">
        <v>2026</v>
      </c>
      <c r="B7" s="5" t="n">
        <v>200</v>
      </c>
      <c r="C7" s="5" t="n">
        <v>8.800000000000001</v>
      </c>
      <c r="D7" s="5" t="n">
        <v>40</v>
      </c>
      <c r="E7" s="5" t="n">
        <v>160</v>
      </c>
      <c r="H7" s="5" t="n">
        <v>-12</v>
      </c>
      <c r="I7" s="5" t="n">
        <v>27.6</v>
      </c>
      <c r="J7" s="5" t="n">
        <v>41.4</v>
      </c>
      <c r="K7" s="5" t="n">
        <v>-25.8</v>
      </c>
    </row>
    <row r="8">
      <c r="A8" s="4" t="n">
        <v>2027</v>
      </c>
      <c r="B8" s="5" t="n">
        <v>160</v>
      </c>
      <c r="C8" s="5" t="n">
        <v>6.6</v>
      </c>
      <c r="D8" s="5" t="n">
        <v>40</v>
      </c>
      <c r="E8" s="5" t="n">
        <v>120</v>
      </c>
      <c r="H8" s="5" t="n">
        <v>-25.8</v>
      </c>
      <c r="I8" s="5" t="n">
        <v>30.912</v>
      </c>
      <c r="J8" s="5" t="n">
        <v>46.368</v>
      </c>
      <c r="K8" s="5" t="n">
        <v>-41.256</v>
      </c>
    </row>
    <row r="9">
      <c r="A9" s="4" t="n">
        <v>2028</v>
      </c>
      <c r="B9" s="5" t="n">
        <v>120</v>
      </c>
      <c r="C9" s="5" t="n">
        <v>4.4</v>
      </c>
      <c r="D9" s="5" t="n">
        <v>40</v>
      </c>
      <c r="E9" s="5" t="n">
        <v>80</v>
      </c>
      <c r="H9" s="5" t="n">
        <v>-41.256</v>
      </c>
      <c r="I9" s="5" t="n">
        <v>34.00320000000001</v>
      </c>
      <c r="J9" s="5" t="n">
        <v>51.00480000000001</v>
      </c>
      <c r="K9" s="5" t="n">
        <v>-58.25760000000001</v>
      </c>
    </row>
    <row r="10">
      <c r="A10" s="4" t="n">
        <v>2029</v>
      </c>
      <c r="B10" s="5" t="n">
        <v>80</v>
      </c>
      <c r="C10" s="5" t="n">
        <v>2.2</v>
      </c>
      <c r="D10" s="5" t="n">
        <v>40</v>
      </c>
      <c r="E10" s="5" t="n">
        <v>40</v>
      </c>
      <c r="H10" s="5" t="n">
        <v>-58.25760000000001</v>
      </c>
      <c r="I10" s="5" t="n">
        <v>36.72345600000001</v>
      </c>
      <c r="J10" s="5" t="n">
        <v>55.08518400000001</v>
      </c>
      <c r="K10" s="5" t="n">
        <v>-76.61932800000002</v>
      </c>
    </row>
  </sheetData>
  <mergeCells count="3">
    <mergeCell ref="G3:K3"/>
    <mergeCell ref="A1:K1"/>
    <mergeCell ref="A3:E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12" customWidth="1" min="4" max="4"/>
    <col width="12" customWidth="1" min="5" max="5"/>
  </cols>
  <sheetData>
    <row r="1">
      <c r="A1" s="1" t="inlineStr">
        <is>
          <t>TechFlow Inc. - Summary &amp; Balance Checks</t>
        </is>
      </c>
    </row>
    <row r="3">
      <c r="A3" s="1" t="inlineStr">
        <is>
          <t>KEY METRICS SUMMARY (Base Case)</t>
        </is>
      </c>
    </row>
    <row r="5">
      <c r="A5" s="2" t="inlineStr">
        <is>
          <t>Starting Revenue</t>
        </is>
      </c>
      <c r="B5" s="7" t="inlineStr">
        <is>
          <t>$1200M</t>
        </is>
      </c>
    </row>
    <row r="6">
      <c r="A6" s="2" t="inlineStr">
        <is>
          <t>Year 5 Revenue</t>
        </is>
      </c>
      <c r="B6" s="7" t="inlineStr">
        <is>
          <t>$1.8B</t>
        </is>
      </c>
    </row>
    <row r="7">
      <c r="A7" s="2" t="inlineStr">
        <is>
          <t>Revenue CAGR</t>
        </is>
      </c>
      <c r="B7" s="7" t="inlineStr">
        <is>
          <t>11.2%</t>
        </is>
      </c>
    </row>
    <row r="8">
      <c r="A8" s="2" t="inlineStr">
        <is>
          <t>Average EBITDA Margin</t>
        </is>
      </c>
      <c r="B8" s="7" t="inlineStr">
        <is>
          <t>35.0%</t>
        </is>
      </c>
    </row>
    <row r="9">
      <c r="A9" s="2" t="inlineStr">
        <is>
          <t>Year 5 Cash Balance</t>
        </is>
      </c>
      <c r="B9" s="7" t="inlineStr">
        <is>
          <t>$1792M</t>
        </is>
      </c>
    </row>
    <row r="10">
      <c r="A10" s="2" t="inlineStr">
        <is>
          <t>Average CapEx</t>
        </is>
      </c>
      <c r="B10" s="7" t="inlineStr">
        <is>
          <t>$31M</t>
        </is>
      </c>
    </row>
    <row r="11">
      <c r="A11" s="2" t="inlineStr">
        <is>
          <t>Debt Paydown</t>
        </is>
      </c>
      <c r="B11" s="7" t="inlineStr">
        <is>
          <t>$40M/year</t>
        </is>
      </c>
    </row>
    <row r="14">
      <c r="A14" s="1" t="inlineStr">
        <is>
          <t>BALANCE SHEET CHECKS</t>
        </is>
      </c>
    </row>
    <row r="16">
      <c r="A16" s="1" t="inlineStr">
        <is>
          <t>Year</t>
        </is>
      </c>
      <c r="B16" s="1" t="inlineStr">
        <is>
          <t>Assets</t>
        </is>
      </c>
      <c r="C16" s="1" t="inlineStr">
        <is>
          <t>Liabilities + Equity</t>
        </is>
      </c>
      <c r="D16" s="1" t="inlineStr">
        <is>
          <t>Difference</t>
        </is>
      </c>
      <c r="E16" s="1" t="inlineStr">
        <is>
          <t>Status</t>
        </is>
      </c>
    </row>
    <row r="17">
      <c r="A17" s="4" t="n">
        <v>2025</v>
      </c>
      <c r="B17" s="5" t="n">
        <v>552</v>
      </c>
      <c r="C17" s="5" t="n">
        <v>508</v>
      </c>
      <c r="D17" s="5" t="n">
        <v>44</v>
      </c>
      <c r="E17" s="8" t="inlineStr">
        <is>
          <t>❌ Imbalance</t>
        </is>
      </c>
    </row>
    <row r="18">
      <c r="A18" s="4" t="n">
        <v>2026</v>
      </c>
      <c r="B18" s="5" t="n">
        <v>825.5360000000001</v>
      </c>
      <c r="C18" s="5" t="n">
        <v>757.7296</v>
      </c>
      <c r="D18" s="5" t="n">
        <v>67.80640000000005</v>
      </c>
      <c r="E18" s="8" t="inlineStr">
        <is>
          <t>❌ Imbalance</t>
        </is>
      </c>
    </row>
    <row r="19">
      <c r="A19" s="4" t="n">
        <v>2027</v>
      </c>
      <c r="B19" s="5" t="n">
        <v>1229.6416</v>
      </c>
      <c r="C19" s="5" t="n">
        <v>1041.044544</v>
      </c>
      <c r="D19" s="5" t="n">
        <v>188.5970559999998</v>
      </c>
      <c r="E19" s="8" t="inlineStr">
        <is>
          <t>❌ Imbalance</t>
        </is>
      </c>
    </row>
    <row r="20">
      <c r="A20" s="4" t="n">
        <v>2028</v>
      </c>
      <c r="B20" s="5" t="n">
        <v>1661.846144</v>
      </c>
      <c r="C20" s="5" t="n">
        <v>1356.0145024</v>
      </c>
      <c r="D20" s="5" t="n">
        <v>305.8316416000002</v>
      </c>
      <c r="E20" s="8" t="inlineStr">
        <is>
          <t>❌ Imbalance</t>
        </is>
      </c>
    </row>
    <row r="21">
      <c r="A21" s="4" t="n">
        <v>2029</v>
      </c>
      <c r="B21" s="5" t="n">
        <v>2119.3819904</v>
      </c>
      <c r="C21" s="5" t="n">
        <v>1698.212841472</v>
      </c>
      <c r="D21" s="5" t="n">
        <v>421.1691489279999</v>
      </c>
      <c r="E21" s="8" t="inlineStr">
        <is>
          <t>❌ Imbalance</t>
        </is>
      </c>
    </row>
  </sheetData>
  <mergeCells count="3">
    <mergeCell ref="A3:F3"/>
    <mergeCell ref="A14:F1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2025-08-28T00:19:46Z</dcterms:created>
  <dcterms:modified xmlns:dcterms="http://purl.org/dc/terms/" xmlns:xsi="http://www.w3.org/2001/XMLSchema-instance" xsi:type="dcterms:W3CDTF">2025-08-28T00:19:46Z</dcterms:modified>
</cp:coreProperties>
</file>