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99109A1F-7590-4CF8-BB33-7FE1C7AC8501}" xr6:coauthVersionLast="47" xr6:coauthVersionMax="47" xr10:uidLastSave="{00000000-0000-0000-0000-000000000000}"/>
  <bookViews>
    <workbookView xWindow="-108" yWindow="-108" windowWidth="23256" windowHeight="13896" activeTab="1" xr2:uid="{BAB1E410-742B-4976-960A-2ACD449F15F7}"/>
  </bookViews>
  <sheets>
    <sheet name="Chart 1" sheetId="9" r:id="rId1"/>
    <sheet name="Chart 2" sheetId="11" r:id="rId2"/>
    <sheet name=" Chart 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 a="1"/>
  <c r="I8" i="7" s="1"/>
  <c r="H9" i="7" a="1"/>
  <c r="H9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8" i="11"/>
  <c r="E9" i="11"/>
  <c r="E10" i="11"/>
  <c r="E11" i="11"/>
  <c r="E12" i="11"/>
  <c r="E13" i="11"/>
  <c r="E14" i="11"/>
  <c r="E7" i="11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<sst xmlns="http://schemas.openxmlformats.org/spreadsheetml/2006/main" count="97" uniqueCount="34">
  <si>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</si>
  <si>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</si>
  <si>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</si>
  <si>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</si>
  <si>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</si>
  <si>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</si>
  <si>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</si>
  <si>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</si>
  <si>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</si>
  <si>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</si>
  <si>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</si>
  <si>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</si>
  <si>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</si>
  <si>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</si>
  <si>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</si>
  <si>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</si>
  <si>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</si>
  <si>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</si>
  <si>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</si>
  <si>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</si>
  <si>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</si>
  <si>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</si>
  <si>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</si>
  <si>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</si>
  <si>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</si>
  <si>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</si>
  <si>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</si>
  <si>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</si>
  <si>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</si>
  <si>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</si>
  <si>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</si>
  <si>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Manufacturing company sourcing parts from Chine &amp; US</t>
  </si>
  <si>
    <t>Battery cells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</si>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</sst>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9" fontId="0" fillId="0" borderId="2" xfId="1" applyFont="1" applyBorder="1" applyAlignment="1">
      <alignment horizontal="left"/>
    </xf>
    <xf numFmtId="9" fontId="0" fillId="0" borderId="2" xfId="0" applyNumberFormat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2" fillId="0" borderId="12" xfId="0" applyFont="1" applyBorder="1" applyAlignment="1">
      <alignment horizontal="left" indent="3"/>
    </xf>
    <xf numFmtId="0" fontId="2" fillId="0" borderId="0" xfId="0" applyFont="1" applyAlignment="1">
      <alignment horizontal="left" indent="2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5">
    <cellStyle name="Hyperlink 2" xfId="3" xr:uid="{499BC937-C62B-440E-BC54-EB1DB8D900A4}"/>
    <cellStyle name="Hyperlink 3" xfId="4" xr:uid="{6D975C2F-1849-4DC3-8CED-3B5D3813B590}"/>
    <cellStyle name="Normal 2" xfId="2" xr:uid="{0258F5FC-0DAD-4B2C-B46D-88BBD63F15AD}"/>
    <cellStyle name="Normalny" xfId="0" builtinId="0"/>
    <cellStyle name="Procentowy" xfId="1" builtinId="5"/>
  </cellStyles>
  <dxfs count="9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E422A"/>
      <color rgb="FFFF7575"/>
      <color rgb="FFDE140C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1'!$B$8</c:f>
          <c:strCache>
            <c:ptCount val="1"/>
            <c:pt idx="0">
              <c:v>Parts sourced from China and United States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'Chart 1'!$C$10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1'!$B$11:$B$15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'Chart 1'!$C$11:$C$15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4-4102-8B93-0B819D2A9A60}"/>
            </c:ext>
          </c:extLst>
        </c:ser>
        <c:ser>
          <c:idx val="1"/>
          <c:order val="1"/>
          <c:tx>
            <c:strRef>
              <c:f>'Chart 1'!$D$10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1'!$B$11:$B$15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'Chart 1'!$D$11:$D$15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4-4102-8B93-0B819D2A9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754880"/>
        <c:axId val="28942368"/>
      </c:barChart>
      <c:catAx>
        <c:axId val="1860754880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28942368"/>
        <c:crosses val="autoZero"/>
        <c:auto val="1"/>
        <c:lblAlgn val="ctr"/>
        <c:lblOffset val="100"/>
        <c:noMultiLvlLbl val="0"/>
      </c:catAx>
      <c:valAx>
        <c:axId val="28942368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186075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Employee</a:t>
            </a:r>
            <a:r>
              <a:rPr lang="pl-PL" sz="1800" baseline="0"/>
              <a:t> Engagement Scores </a:t>
            </a:r>
            <a:r>
              <a:rPr lang="pl-PL" sz="1800" b="1" baseline="0">
                <a:solidFill>
                  <a:schemeClr val="accent2">
                    <a:lumMod val="40000"/>
                    <a:lumOff val="60000"/>
                  </a:schemeClr>
                </a:solidFill>
              </a:rPr>
              <a:t>2023</a:t>
            </a:r>
            <a:r>
              <a:rPr lang="pl-PL" sz="1800" baseline="0"/>
              <a:t> vs </a:t>
            </a:r>
            <a:r>
              <a:rPr lang="pl-PL" sz="1800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r>
              <a:rPr lang="pl-PL" sz="1800" baseline="0"/>
              <a:t> </a:t>
            </a:r>
            <a:endParaRPr lang="pl-PL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357798743625514"/>
          <c:y val="0.16770944172518976"/>
          <c:w val="0.79369290550392901"/>
          <c:h val="0.72526148195439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'Chart 2'!$B$6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 2'!$B$7:$B$14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'Chart 2'!$D$7:$D$14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4-4963-8360-0F82E0F49D46}"/>
            </c:ext>
          </c:extLst>
        </c:ser>
        <c:ser>
          <c:idx val="1"/>
          <c:order val="1"/>
          <c:tx>
            <c:strRef>
              <c:f>'Chart 2'!$C$6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  <a:alpha val="88000"/>
                  </a:schemeClr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'Chart 2'!$E$7:$E$14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'Chart 2'!$C$7:$C$14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'Chart 2'!$D$7:$D$14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24-4963-8360-0F82E0F49D46}"/>
            </c:ext>
          </c:extLst>
        </c:ser>
        <c:ser>
          <c:idx val="2"/>
          <c:order val="2"/>
          <c:tx>
            <c:strRef>
              <c:f>'Chart 2'!$F$6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757CA09-44B9-445B-B11E-97E6D5D9ECC7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624-4963-8360-0F82E0F49D4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4F8298F-3102-4D7C-916D-B57A33D01BE3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624-4963-8360-0F82E0F49D4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AB3DDA-130F-4CA7-9B08-99487B28D6D8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624-4963-8360-0F82E0F49D4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191BDF5-E6CE-4566-9DB6-2A3ECA3D56F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624-4963-8360-0F82E0F49D4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A850A17-9DE1-4846-91EF-C6FA40F896B8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624-4963-8360-0F82E0F49D4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09D6A4B-E21C-4C00-AA58-C0EA9739C5EE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624-4963-8360-0F82E0F49D4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CBED045-6418-4FB5-B621-D8545BA73FC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624-4963-8360-0F82E0F49D4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F0BD361-9700-4898-94FD-4DF2A5FF8608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624-4963-8360-0F82E0F49D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'Chart 2'!$F$7:$F$14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'Chart 2'!$D$7:$D$14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'Chart 2'!$A$7:$A$14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3624-4963-8360-0F82E0F49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9856"/>
        <c:axId val="49582736"/>
      </c:scatterChart>
      <c:valAx>
        <c:axId val="4957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582736"/>
        <c:crosses val="autoZero"/>
        <c:crossBetween val="midCat"/>
      </c:valAx>
      <c:valAx>
        <c:axId val="495827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57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745435</xdr:colOff>
      <xdr:row>3</xdr:row>
      <xdr:rowOff>3312</xdr:rowOff>
    </xdr:from>
    <xdr:to>
      <xdr:col>11</xdr:col>
      <xdr:colOff>235226</xdr:colOff>
      <xdr:row>19</xdr:row>
      <xdr:rowOff>33129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1A2F442-BF25-71A4-7993-F768BFDEB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0.01377</cdr:x>
      <cdr:y>0.11662</cdr:y>
    </cdr:from>
    <cdr:to>
      <cdr:x>0.24565</cdr:x>
      <cdr:y>0.18679</cdr:y>
    </cdr:to>
    <cdr:sp macro="" textlink="'Chart 1'!$B$11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26CC5A0-39A7-A19A-2F5D-B24266099AA7}"/>
            </a:ext>
          </a:extLst>
        </cdr:cNvPr>
        <cdr:cNvSpPr txBox="1"/>
      </cdr:nvSpPr>
      <cdr:spPr>
        <a:xfrm xmlns:a="http://schemas.openxmlformats.org/drawingml/2006/main">
          <a:off x="62949" y="374375"/>
          <a:ext cx="1060174" cy="225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F91B626-E8A2-4D7F-9A4D-AB855BFB037B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pl-PL" sz="1100"/>
        </a:p>
      </cdr:txBody>
    </cdr:sp>
  </cdr:relSizeAnchor>
  <cdr:relSizeAnchor xmlns:cdr="http://schemas.openxmlformats.org/drawingml/2006/chartDrawing">
    <cdr:from>
      <cdr:x>0.01087</cdr:x>
      <cdr:y>0.26109</cdr:y>
    </cdr:from>
    <cdr:to>
      <cdr:x>0.24275</cdr:x>
      <cdr:y>0.33127</cdr:y>
    </cdr:to>
    <cdr:sp macro="" textlink="'Chart 1'!$B$12">
      <cdr:nvSpPr>
        <cdr:cNvPr id="8" name="pole tekstowe 7">
          <a:extLst xmlns:a="http://schemas.openxmlformats.org/drawingml/2006/main">
            <a:ext uri="{FF2B5EF4-FFF2-40B4-BE49-F238E27FC236}">
              <a16:creationId xmlns:a16="http://schemas.microsoft.com/office/drawing/2014/main" id="{AC1435D3-13FC-D42F-7926-2C22A0562CF0}"/>
            </a:ext>
          </a:extLst>
        </cdr:cNvPr>
        <cdr:cNvSpPr txBox="1"/>
      </cdr:nvSpPr>
      <cdr:spPr>
        <a:xfrm xmlns:a="http://schemas.openxmlformats.org/drawingml/2006/main">
          <a:off x="49697" y="838201"/>
          <a:ext cx="1060174" cy="225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73967EF-90F6-42EF-ACE6-77726B0FB614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pl-PL" sz="1100"/>
        </a:p>
      </cdr:txBody>
    </cdr:sp>
  </cdr:relSizeAnchor>
  <cdr:relSizeAnchor xmlns:cdr="http://schemas.openxmlformats.org/drawingml/2006/chartDrawing">
    <cdr:from>
      <cdr:x>0.01232</cdr:x>
      <cdr:y>0.40764</cdr:y>
    </cdr:from>
    <cdr:to>
      <cdr:x>0.2442</cdr:x>
      <cdr:y>0.47781</cdr:y>
    </cdr:to>
    <cdr:sp macro="" textlink="'Chart 1'!$B$13">
      <cdr:nvSpPr>
        <cdr:cNvPr id="9" name="pole tekstowe 8">
          <a:extLst xmlns:a="http://schemas.openxmlformats.org/drawingml/2006/main">
            <a:ext uri="{FF2B5EF4-FFF2-40B4-BE49-F238E27FC236}">
              <a16:creationId xmlns:a16="http://schemas.microsoft.com/office/drawing/2014/main" id="{BC446581-1972-E529-C0D8-253296EF2E2D}"/>
            </a:ext>
          </a:extLst>
        </cdr:cNvPr>
        <cdr:cNvSpPr txBox="1"/>
      </cdr:nvSpPr>
      <cdr:spPr>
        <a:xfrm xmlns:a="http://schemas.openxmlformats.org/drawingml/2006/main">
          <a:off x="56323" y="1308653"/>
          <a:ext cx="1060174" cy="225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3832D0F-C031-4B01-BC69-E9D3D51A3292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pl-PL" sz="1100"/>
        </a:p>
      </cdr:txBody>
    </cdr:sp>
  </cdr:relSizeAnchor>
  <cdr:relSizeAnchor xmlns:cdr="http://schemas.openxmlformats.org/drawingml/2006/chartDrawing">
    <cdr:from>
      <cdr:x>0.01522</cdr:x>
      <cdr:y>0.55418</cdr:y>
    </cdr:from>
    <cdr:to>
      <cdr:x>0.2471</cdr:x>
      <cdr:y>0.62436</cdr:y>
    </cdr:to>
    <cdr:sp macro="" textlink="'Chart 1'!$B$14">
      <cdr:nvSpPr>
        <cdr:cNvPr id="10" name="pole tekstowe 9">
          <a:extLst xmlns:a="http://schemas.openxmlformats.org/drawingml/2006/main">
            <a:ext uri="{FF2B5EF4-FFF2-40B4-BE49-F238E27FC236}">
              <a16:creationId xmlns:a16="http://schemas.microsoft.com/office/drawing/2014/main" id="{626F97BD-E917-FF48-94ED-A563D2B3BF90}"/>
            </a:ext>
          </a:extLst>
        </cdr:cNvPr>
        <cdr:cNvSpPr txBox="1"/>
      </cdr:nvSpPr>
      <cdr:spPr>
        <a:xfrm xmlns:a="http://schemas.openxmlformats.org/drawingml/2006/main">
          <a:off x="69575" y="1779106"/>
          <a:ext cx="1060174" cy="225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E622E32-343F-48E1-84E9-16F5E90EFB0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pl-PL" sz="1100"/>
        </a:p>
      </cdr:txBody>
    </cdr:sp>
  </cdr:relSizeAnchor>
  <cdr:relSizeAnchor xmlns:cdr="http://schemas.openxmlformats.org/drawingml/2006/chartDrawing">
    <cdr:from>
      <cdr:x>0.01377</cdr:x>
      <cdr:y>0.69453</cdr:y>
    </cdr:from>
    <cdr:to>
      <cdr:x>0.24565</cdr:x>
      <cdr:y>0.76471</cdr:y>
    </cdr:to>
    <cdr:sp macro="" textlink="'Chart 1'!$B$15">
      <cdr:nvSpPr>
        <cdr:cNvPr id="11" name="pole tekstowe 10">
          <a:extLst xmlns:a="http://schemas.openxmlformats.org/drawingml/2006/main">
            <a:ext uri="{FF2B5EF4-FFF2-40B4-BE49-F238E27FC236}">
              <a16:creationId xmlns:a16="http://schemas.microsoft.com/office/drawing/2014/main" id="{E31440D6-42AE-7A54-A0E7-8425252D62DA}"/>
            </a:ext>
          </a:extLst>
        </cdr:cNvPr>
        <cdr:cNvSpPr txBox="1"/>
      </cdr:nvSpPr>
      <cdr:spPr>
        <a:xfrm xmlns:a="http://schemas.openxmlformats.org/drawingml/2006/main">
          <a:off x="62948" y="2229680"/>
          <a:ext cx="1060174" cy="2252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1068A40-3CA0-4D98-B877-400FEB8A7514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pl-PL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</xdr:row>
      <xdr:rowOff>156210</xdr:rowOff>
    </xdr:from>
    <xdr:to>
      <xdr:col>17</xdr:col>
      <xdr:colOff>0</xdr:colOff>
      <xdr:row>20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5D2744-0982-2614-7915-C06FB9ABF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299040</xdr:colOff>
      <xdr:row>5</xdr:row>
      <xdr:rowOff>0</xdr:rowOff>
    </xdr:from>
    <xdr:to>
      <xdr:col>8</xdr:col>
      <xdr:colOff>169500</xdr:colOff>
      <xdr:row>7</xdr:row>
      <xdr:rowOff>101300</xdr:rowOff>
    </xdr:to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BEC9AC8F-2391-65EF-FB4D-2ACF79673D96}"/>
            </a:ext>
          </a:extLst>
        </xdr:cNvPr>
        <xdr:cNvSpPr txBox="1"/>
      </xdr:nvSpPr>
      <xdr:spPr>
        <a:xfrm>
          <a:off x="5854020" y="1386840"/>
          <a:ext cx="716280" cy="497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ALMOST</a:t>
          </a:r>
          <a:r>
            <a:rPr lang="pl-PL" sz="1100" baseline="0"/>
            <a:t> NEVER</a:t>
          </a:r>
          <a:endParaRPr lang="pl-PL" sz="1100"/>
        </a:p>
      </xdr:txBody>
    </xdr:sp>
    <xdr:clientData/>
  </xdr:twoCellAnchor>
  <xdr:twoCellAnchor editAs="oneCell">
    <xdr:from>
      <xdr:col>7</xdr:col>
      <xdr:colOff>0</xdr:colOff>
      <xdr:row>6</xdr:row>
      <xdr:rowOff>6884</xdr:rowOff>
    </xdr:from>
    <xdr:to>
      <xdr:col>7</xdr:col>
      <xdr:colOff>180000</xdr:colOff>
      <xdr:row>6</xdr:row>
      <xdr:rowOff>45722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2B497C7-DC3F-0B0C-12B7-B5A1180AA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4980" y="1591844"/>
          <a:ext cx="180000" cy="38838"/>
        </a:xfrm>
        <a:prstGeom prst="rect">
          <a:avLst/>
        </a:prstGeom>
      </xdr:spPr>
    </xdr:pic>
    <xdr:clientData/>
  </xdr:twoCellAnchor>
  <xdr:twoCellAnchor editAs="oneCell">
    <xdr:from>
      <xdr:col>8</xdr:col>
      <xdr:colOff>169500</xdr:colOff>
      <xdr:row>5</xdr:row>
      <xdr:rowOff>167680</xdr:rowOff>
    </xdr:from>
    <xdr:to>
      <xdr:col>8</xdr:col>
      <xdr:colOff>349500</xdr:colOff>
      <xdr:row>6</xdr:row>
      <xdr:rowOff>8398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05B90A3-CFD7-CF7A-C28D-5661CAE57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0300" y="1554520"/>
          <a:ext cx="180000" cy="38838"/>
        </a:xfrm>
        <a:prstGeom prst="rect">
          <a:avLst/>
        </a:prstGeom>
      </xdr:spPr>
    </xdr:pic>
    <xdr:clientData/>
  </xdr:twoCellAnchor>
  <xdr:twoCellAnchor editAs="oneCell">
    <xdr:from>
      <xdr:col>9</xdr:col>
      <xdr:colOff>543900</xdr:colOff>
      <xdr:row>5</xdr:row>
      <xdr:rowOff>128096</xdr:rowOff>
    </xdr:from>
    <xdr:to>
      <xdr:col>10</xdr:col>
      <xdr:colOff>0</xdr:colOff>
      <xdr:row>5</xdr:row>
      <xdr:rowOff>167682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29ABD6-0ECC-19A2-E898-0EE308FF6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8600" y="1514936"/>
          <a:ext cx="180000" cy="39586"/>
        </a:xfrm>
        <a:prstGeom prst="rect">
          <a:avLst/>
        </a:prstGeom>
      </xdr:spPr>
    </xdr:pic>
    <xdr:clientData/>
  </xdr:twoCellAnchor>
  <xdr:twoCellAnchor editAs="oneCell">
    <xdr:from>
      <xdr:col>10</xdr:col>
      <xdr:colOff>545760</xdr:colOff>
      <xdr:row>5</xdr:row>
      <xdr:rowOff>107442</xdr:rowOff>
    </xdr:from>
    <xdr:to>
      <xdr:col>11</xdr:col>
      <xdr:colOff>1860</xdr:colOff>
      <xdr:row>5</xdr:row>
      <xdr:rowOff>146280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4EDDF13-7BDB-73D3-F190-D5D8B4429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94360" y="1494282"/>
          <a:ext cx="180000" cy="38838"/>
        </a:xfrm>
        <a:prstGeom prst="rect">
          <a:avLst/>
        </a:prstGeom>
      </xdr:spPr>
    </xdr:pic>
    <xdr:clientData/>
  </xdr:twoCellAnchor>
  <xdr:twoCellAnchor>
    <xdr:from>
      <xdr:col>8</xdr:col>
      <xdr:colOff>331380</xdr:colOff>
      <xdr:row>4</xdr:row>
      <xdr:rowOff>548640</xdr:rowOff>
    </xdr:from>
    <xdr:to>
      <xdr:col>9</xdr:col>
      <xdr:colOff>641940</xdr:colOff>
      <xdr:row>7</xdr:row>
      <xdr:rowOff>47960</xdr:rowOff>
    </xdr:to>
    <xdr:sp macro="" textlink="">
      <xdr:nvSpPr>
        <xdr:cNvPr id="9" name="pole tekstowe 8">
          <a:extLst>
            <a:ext uri="{FF2B5EF4-FFF2-40B4-BE49-F238E27FC236}">
              <a16:creationId xmlns:a16="http://schemas.microsoft.com/office/drawing/2014/main" id="{9BEC3B0B-0D1C-BCCE-6EA8-5A59815F37E2}"/>
            </a:ext>
          </a:extLst>
        </xdr:cNvPr>
        <xdr:cNvSpPr txBox="1"/>
      </xdr:nvSpPr>
      <xdr:spPr>
        <a:xfrm>
          <a:off x="6732180" y="1341120"/>
          <a:ext cx="1034460" cy="489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EXTREMELY</a:t>
          </a:r>
          <a:r>
            <a:rPr lang="pl-PL" sz="1100" baseline="0"/>
            <a:t> RARE</a:t>
          </a:r>
          <a:endParaRPr lang="pl-PL" sz="1100"/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716280</xdr:colOff>
      <xdr:row>7</xdr:row>
      <xdr:rowOff>101300</xdr:rowOff>
    </xdr:to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4AE275F4-4CE6-2D43-B1CD-0425E1C02068}"/>
            </a:ext>
          </a:extLst>
        </xdr:cNvPr>
        <xdr:cNvSpPr txBox="1"/>
      </xdr:nvSpPr>
      <xdr:spPr>
        <a:xfrm>
          <a:off x="7848600" y="1394460"/>
          <a:ext cx="716280" cy="489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RARE</a:t>
          </a:r>
          <a:r>
            <a:rPr lang="pl-PL" sz="1100" baseline="0"/>
            <a:t> </a:t>
          </a:r>
          <a:endParaRPr lang="pl-PL" sz="1100"/>
        </a:p>
      </xdr:txBody>
    </xdr:sp>
    <xdr:clientData/>
  </xdr:twoCellAnchor>
  <xdr:twoCellAnchor>
    <xdr:from>
      <xdr:col>11</xdr:col>
      <xdr:colOff>1860</xdr:colOff>
      <xdr:row>5</xdr:row>
      <xdr:rowOff>0</xdr:rowOff>
    </xdr:from>
    <xdr:to>
      <xdr:col>12</xdr:col>
      <xdr:colOff>228600</xdr:colOff>
      <xdr:row>7</xdr:row>
      <xdr:rowOff>93680</xdr:rowOff>
    </xdr:to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26796E70-8E74-1F09-6192-B9CEF6D93137}"/>
            </a:ext>
          </a:extLst>
        </xdr:cNvPr>
        <xdr:cNvSpPr txBox="1"/>
      </xdr:nvSpPr>
      <xdr:spPr>
        <a:xfrm>
          <a:off x="8574360" y="1386840"/>
          <a:ext cx="950640" cy="489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COMMON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4</v>
  </rv>
  <rv s="0">
    <v>1</v>
    <v>4</v>
  </rv>
  <rv s="0">
    <v>1</v>
    <v>5</v>
  </rv>
  <rv s="0">
    <v>2</v>
    <v>5</v>
  </rv>
  <rv s="0">
    <v>2</v>
    <v>4</v>
  </rv>
  <rv s="0">
    <v>3</v>
    <v>4</v>
  </rv>
  <rv s="0">
    <v>0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8" dataDxfId="6" headerRowBorderDxfId="7" tableBorderDxfId="5" totalsRowBorderDxfId="4">
  <autoFilter ref="B5:E37" xr:uid="{38D26021-CA97-4279-9F8B-6E4650BC0276}"/>
  <tableColumns count="4">
    <tableColumn id="1" xr3:uid="{3B2C4D66-A039-4899-BA5B-86BA508A73F4}" name="Department" dataDxfId="3"/>
    <tableColumn id="2" xr3:uid="{B67E7A57-DDE8-42CA-B864-C481419106AC}" name="Year" dataDxfId="2"/>
    <tableColumn id="3" xr3:uid="{30E1FA80-C8A0-45E9-8354-8592DEF980FD}" name="Complaints directed at IT Helpdesk" dataDxfId="1"/>
    <tableColumn id="4" xr3:uid="{9FAA1882-4A9F-4409-BCED-CEA3817BA5E7}" name="category " dataDxfId="0">
      <calculatedColumnFormula>_xlfn.XLOOKUP(TComplaints[[#This Row],[Complaints directed at IT Helpdesk]],$N$7:$N$10,$O$7:$O$10,)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D15"/>
  <sheetViews>
    <sheetView zoomScale="115" zoomScaleNormal="115" workbookViewId="0"/>
  </sheetViews>
  <sheetFormatPr defaultRowHeight="15.6"/>
  <cols>
    <col min="1" max="1" width="14" bestFit="1" customWidth="1"/>
    <col min="2" max="2" width="9.3984375" customWidth="1"/>
    <col min="3" max="3" width="12.59765625" customWidth="1"/>
    <col min="4" max="4" width="13.296875" customWidth="1"/>
    <col min="5" max="5" width="14" bestFit="1" customWidth="1"/>
  </cols>
  <sheetData>
    <row r="1" spans="1:4">
      <c r="A1" s="33" t="s">
        <v>31</v>
      </c>
      <c r="B1" s="32"/>
      <c r="C1" s="32"/>
      <c r="D1" s="32"/>
    </row>
    <row r="2" spans="1:4" ht="17.7" customHeight="1"/>
    <row r="8" spans="1:4">
      <c r="B8" s="31" t="s">
        <v>22</v>
      </c>
      <c r="C8" s="31"/>
      <c r="D8" s="31"/>
    </row>
    <row r="10" spans="1:4">
      <c r="C10" s="26" t="s">
        <v>1</v>
      </c>
      <c r="D10" s="26" t="s">
        <v>2</v>
      </c>
    </row>
    <row r="11" spans="1:4">
      <c r="B11" s="7" t="s">
        <v>32</v>
      </c>
      <c r="C11" s="7">
        <v>370</v>
      </c>
      <c r="D11" s="7">
        <v>291</v>
      </c>
    </row>
    <row r="12" spans="1:4">
      <c r="B12" s="7" t="s">
        <v>6</v>
      </c>
      <c r="C12" s="7">
        <v>32</v>
      </c>
      <c r="D12" s="7">
        <v>122</v>
      </c>
    </row>
    <row r="13" spans="1:4">
      <c r="B13" s="7" t="s">
        <v>3</v>
      </c>
      <c r="C13" s="7">
        <v>2</v>
      </c>
      <c r="D13" s="7">
        <v>11</v>
      </c>
    </row>
    <row r="14" spans="1:4">
      <c r="B14" s="7" t="s">
        <v>4</v>
      </c>
      <c r="C14" s="7">
        <v>456</v>
      </c>
      <c r="D14" s="7">
        <v>988</v>
      </c>
    </row>
    <row r="15" spans="1:4">
      <c r="B15" s="7" t="s">
        <v>5</v>
      </c>
      <c r="C15" s="7">
        <v>116</v>
      </c>
      <c r="D15" s="7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2:F14"/>
  <sheetViews>
    <sheetView showGridLines="0" tabSelected="1" zoomScaleNormal="100" workbookViewId="0">
      <selection activeCell="B4" sqref="B4"/>
    </sheetView>
  </sheetViews>
  <sheetFormatPr defaultRowHeight="15.6"/>
  <cols>
    <col min="1" max="1" width="15.19921875" customWidth="1"/>
    <col min="2" max="2" width="15.296875" bestFit="1" customWidth="1"/>
    <col min="3" max="3" width="15.09765625" customWidth="1"/>
    <col min="5" max="5" width="8.796875" bestFit="1" customWidth="1"/>
  </cols>
  <sheetData>
    <row r="2" spans="1:6" ht="9.4499999999999993" customHeight="1"/>
    <row r="4" spans="1:6">
      <c r="B4" s="32" t="s">
        <v>23</v>
      </c>
      <c r="C4" s="32"/>
      <c r="D4" s="32"/>
      <c r="E4" s="31"/>
    </row>
    <row r="6" spans="1:6" ht="46.8">
      <c r="A6" s="26" t="s">
        <v>0</v>
      </c>
      <c r="B6" s="27" t="s">
        <v>24</v>
      </c>
      <c r="C6" s="27" t="s">
        <v>25</v>
      </c>
      <c r="D6" s="25" t="s">
        <v>28</v>
      </c>
      <c r="E6" s="25" t="s">
        <v>29</v>
      </c>
      <c r="F6" s="25" t="s">
        <v>30</v>
      </c>
    </row>
    <row r="7" spans="1:6">
      <c r="A7" s="28" t="s">
        <v>13</v>
      </c>
      <c r="B7" s="29">
        <v>0.2</v>
      </c>
      <c r="C7" s="29">
        <v>0.35</v>
      </c>
      <c r="D7" s="28">
        <v>1</v>
      </c>
      <c r="E7" s="30">
        <f>C7-B7</f>
        <v>0.14999999999999997</v>
      </c>
      <c r="F7" s="30">
        <v>0</v>
      </c>
    </row>
    <row r="8" spans="1:6">
      <c r="A8" s="28" t="s">
        <v>8</v>
      </c>
      <c r="B8" s="29">
        <v>0.6</v>
      </c>
      <c r="C8" s="29">
        <v>0.7</v>
      </c>
      <c r="D8" s="28">
        <v>2</v>
      </c>
      <c r="E8" s="30">
        <f t="shared" ref="E8:E14" si="0">C8-B8</f>
        <v>9.9999999999999978E-2</v>
      </c>
      <c r="F8" s="30">
        <v>0</v>
      </c>
    </row>
    <row r="9" spans="1:6">
      <c r="A9" s="28" t="s">
        <v>26</v>
      </c>
      <c r="B9" s="29">
        <v>0.8</v>
      </c>
      <c r="C9" s="29">
        <v>0.7</v>
      </c>
      <c r="D9" s="28">
        <v>3</v>
      </c>
      <c r="E9" s="30">
        <f t="shared" si="0"/>
        <v>-0.10000000000000009</v>
      </c>
      <c r="F9" s="30">
        <v>0</v>
      </c>
    </row>
    <row r="10" spans="1:6">
      <c r="A10" s="28" t="s">
        <v>27</v>
      </c>
      <c r="B10" s="29">
        <v>0.85</v>
      </c>
      <c r="C10" s="29">
        <v>0.78</v>
      </c>
      <c r="D10" s="28">
        <v>4</v>
      </c>
      <c r="E10" s="30">
        <f t="shared" si="0"/>
        <v>-6.9999999999999951E-2</v>
      </c>
      <c r="F10" s="30">
        <v>0</v>
      </c>
    </row>
    <row r="11" spans="1:6">
      <c r="A11" s="28" t="s">
        <v>9</v>
      </c>
      <c r="B11" s="29">
        <v>0.45</v>
      </c>
      <c r="C11" s="29">
        <v>0.55000000000000004</v>
      </c>
      <c r="D11" s="28">
        <v>5</v>
      </c>
      <c r="E11" s="30">
        <f t="shared" si="0"/>
        <v>0.10000000000000003</v>
      </c>
      <c r="F11" s="30">
        <v>0</v>
      </c>
    </row>
    <row r="12" spans="1:6">
      <c r="A12" s="28" t="s">
        <v>10</v>
      </c>
      <c r="B12" s="29">
        <v>0.32</v>
      </c>
      <c r="C12" s="29">
        <v>0.55000000000000004</v>
      </c>
      <c r="D12" s="28">
        <v>6</v>
      </c>
      <c r="E12" s="30">
        <f t="shared" si="0"/>
        <v>0.23000000000000004</v>
      </c>
      <c r="F12" s="30">
        <v>0</v>
      </c>
    </row>
    <row r="13" spans="1:6">
      <c r="A13" s="28" t="s">
        <v>11</v>
      </c>
      <c r="B13" s="29">
        <v>0.6</v>
      </c>
      <c r="C13" s="29">
        <v>0.65</v>
      </c>
      <c r="D13" s="28">
        <v>7</v>
      </c>
      <c r="E13" s="30">
        <f t="shared" si="0"/>
        <v>5.0000000000000044E-2</v>
      </c>
      <c r="F13" s="30">
        <v>0</v>
      </c>
    </row>
    <row r="14" spans="1:6">
      <c r="A14" s="28" t="s">
        <v>14</v>
      </c>
      <c r="B14" s="29">
        <v>0.75</v>
      </c>
      <c r="C14" s="29">
        <v>0.8</v>
      </c>
      <c r="D14" s="28">
        <v>8</v>
      </c>
      <c r="E14" s="30">
        <f t="shared" si="0"/>
        <v>5.0000000000000044E-2</v>
      </c>
      <c r="F14" s="30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O37"/>
  <sheetViews>
    <sheetView showGridLines="0" zoomScaleNormal="100" workbookViewId="0">
      <selection activeCell="G19" sqref="G19"/>
    </sheetView>
  </sheetViews>
  <sheetFormatPr defaultRowHeight="15.6"/>
  <cols>
    <col min="1" max="1" width="2.3984375" customWidth="1"/>
    <col min="2" max="2" width="12.59765625" customWidth="1"/>
    <col min="3" max="3" width="9.3984375" customWidth="1"/>
    <col min="4" max="4" width="20.69921875" customWidth="1"/>
    <col min="5" max="6" width="9.296875" customWidth="1"/>
    <col min="7" max="7" width="12.19921875" bestFit="1" customWidth="1"/>
    <col min="8" max="8" width="11.09765625" customWidth="1"/>
    <col min="9" max="12" width="9.5" customWidth="1"/>
    <col min="14" max="14" width="12.296875" customWidth="1"/>
    <col min="15" max="15" width="12.59765625" customWidth="1"/>
    <col min="17" max="17" width="14.59765625" customWidth="1"/>
  </cols>
  <sheetData>
    <row r="1" spans="2:15">
      <c r="L1" s="3"/>
    </row>
    <row r="2" spans="2:15">
      <c r="J2" s="3"/>
    </row>
    <row r="3" spans="2:15">
      <c r="B3" s="32" t="s">
        <v>7</v>
      </c>
      <c r="C3" s="32"/>
      <c r="D3" s="32"/>
      <c r="E3" s="32"/>
    </row>
    <row r="5" spans="2:15" ht="31.2">
      <c r="B5" s="21" t="s">
        <v>0</v>
      </c>
      <c r="C5" s="22" t="s">
        <v>20</v>
      </c>
      <c r="D5" s="23" t="s">
        <v>21</v>
      </c>
      <c r="E5" s="24" t="s">
        <v>33</v>
      </c>
      <c r="F5" s="4"/>
      <c r="L5" s="6"/>
    </row>
    <row r="6" spans="2:15">
      <c r="B6" s="8" t="s">
        <v>8</v>
      </c>
      <c r="C6" s="7">
        <v>2021</v>
      </c>
      <c r="D6" s="7" t="s">
        <v>17</v>
      </c>
      <c r="E6" s="9" t="e" vm="1">
        <f>_xlfn.XLOOKUP(TComplaints[[#This Row],[Complaints directed at IT Helpdesk]],$N$7:$N$10,$O$7:$O$10,)</f>
        <v>#VALUE!</v>
      </c>
      <c r="F6" s="1"/>
      <c r="H6" s="15"/>
      <c r="I6" s="16"/>
      <c r="J6" s="16"/>
      <c r="K6" s="16"/>
      <c r="L6" s="13"/>
      <c r="N6" s="3"/>
    </row>
    <row r="7" spans="2:15">
      <c r="B7" s="8" t="s">
        <v>10</v>
      </c>
      <c r="C7" s="7">
        <v>2021</v>
      </c>
      <c r="D7" s="7" t="s">
        <v>16</v>
      </c>
      <c r="E7" s="9" t="e" vm="2">
        <f>_xlfn.XLOOKUP(TComplaints[[#This Row],[Complaints directed at IT Helpdesk]],$N$7:$N$10,$O$7:$O$10,)</f>
        <v>#VALUE!</v>
      </c>
      <c r="F7" s="1"/>
      <c r="G7" s="2"/>
      <c r="H7" s="34"/>
      <c r="I7" s="1"/>
      <c r="J7" s="35"/>
      <c r="K7" s="2"/>
      <c r="L7" s="18"/>
      <c r="N7" t="s">
        <v>16</v>
      </c>
      <c r="O7" s="3" t="e" vm="3">
        <v>#VALUE!</v>
      </c>
    </row>
    <row r="8" spans="2:15">
      <c r="B8" s="8" t="s">
        <v>11</v>
      </c>
      <c r="C8" s="7">
        <v>2021</v>
      </c>
      <c r="D8" s="7" t="s">
        <v>16</v>
      </c>
      <c r="E8" s="10" t="e" vm="2">
        <f>_xlfn.XLOOKUP(TComplaints[[#This Row],[Complaints directed at IT Helpdesk]],$N$7:$N$10,$O$7:$O$10,)</f>
        <v>#VALUE!</v>
      </c>
      <c r="G8" s="1"/>
      <c r="H8" s="36"/>
      <c r="I8" s="1" cm="1">
        <f t="array" ref="I8:L8">TRANSPOSE(_xlfn.UNIQUE(TComplaints[Year],))</f>
        <v>2021</v>
      </c>
      <c r="J8" s="1">
        <v>2022</v>
      </c>
      <c r="K8" s="1">
        <v>2023</v>
      </c>
      <c r="L8" s="37">
        <v>2024</v>
      </c>
      <c r="N8" t="s">
        <v>18</v>
      </c>
      <c r="O8" t="e" vm="4">
        <v>#VALUE!</v>
      </c>
    </row>
    <row r="9" spans="2:15">
      <c r="B9" s="8" t="s">
        <v>12</v>
      </c>
      <c r="C9" s="7">
        <v>2021</v>
      </c>
      <c r="D9" s="7" t="s">
        <v>18</v>
      </c>
      <c r="E9" s="11" t="e" vm="5">
        <f>_xlfn.XLOOKUP(TComplaints[[#This Row],[Complaints directed at IT Helpdesk]],$N$7:$N$10,$O$7:$O$10,)</f>
        <v>#VALUE!</v>
      </c>
      <c r="H9" s="17" t="str" cm="1">
        <f t="array" ref="H9:H16">_xlfn.UNIQUE(TComplaints[Department],FALSE)</f>
        <v>Finance</v>
      </c>
      <c r="I9" t="e" cm="1" vm="1">
        <f t="array" ref="I9:L16">_xlfn.XLOOKUP(_xlfn.ANCHORARRAY(H9)&amp;_xlfn.ANCHORARRAY(I8),TComplaints[Department]&amp;TComplaints[Year],TComplaints[[category ]])</f>
        <v>#VALUE!</v>
      </c>
      <c r="J9" t="e" vm="6">
        <v>#VALUE!</v>
      </c>
      <c r="K9" t="e" vm="6">
        <v>#VALUE!</v>
      </c>
      <c r="L9" s="18" t="e" vm="6">
        <v>#VALUE!</v>
      </c>
      <c r="N9" t="s">
        <v>17</v>
      </c>
      <c r="O9" t="e" vm="7">
        <v>#VALUE!</v>
      </c>
    </row>
    <row r="10" spans="2:15">
      <c r="B10" s="8" t="s">
        <v>13</v>
      </c>
      <c r="C10" s="7">
        <v>2021</v>
      </c>
      <c r="D10" s="7" t="s">
        <v>16</v>
      </c>
      <c r="E10" s="11" t="e" vm="2">
        <f>_xlfn.XLOOKUP(TComplaints[[#This Row],[Complaints directed at IT Helpdesk]],$N$7:$N$10,$O$7:$O$10,)</f>
        <v>#VALUE!</v>
      </c>
      <c r="H10" s="17" t="str">
        <v>Procurement</v>
      </c>
      <c r="I10" t="e" vm="2">
        <v>#VALUE!</v>
      </c>
      <c r="J10" t="e" vm="1">
        <v>#VALUE!</v>
      </c>
      <c r="K10" t="e" vm="6">
        <v>#VALUE!</v>
      </c>
      <c r="L10" s="18" t="e" vm="6">
        <v>#VALUE!</v>
      </c>
      <c r="N10" t="s">
        <v>19</v>
      </c>
      <c r="O10" t="e" vm="8">
        <v>#VALUE!</v>
      </c>
    </row>
    <row r="11" spans="2:15">
      <c r="B11" s="8" t="s">
        <v>14</v>
      </c>
      <c r="C11" s="7">
        <v>2021</v>
      </c>
      <c r="D11" s="7" t="s">
        <v>16</v>
      </c>
      <c r="E11" s="11" t="e" vm="2">
        <f>_xlfn.XLOOKUP(TComplaints[[#This Row],[Complaints directed at IT Helpdesk]],$N$7:$N$10,$O$7:$O$10,)</f>
        <v>#VALUE!</v>
      </c>
      <c r="H11" s="17" t="str">
        <v>Sales</v>
      </c>
      <c r="I11" t="e" vm="2">
        <v>#VALUE!</v>
      </c>
      <c r="J11" t="e" vm="1">
        <v>#VALUE!</v>
      </c>
      <c r="K11" t="e" vm="6">
        <v>#VALUE!</v>
      </c>
      <c r="L11" s="18" t="e" vm="6">
        <v>#VALUE!</v>
      </c>
    </row>
    <row r="12" spans="2:15">
      <c r="B12" s="8" t="s">
        <v>15</v>
      </c>
      <c r="C12" s="7">
        <v>2021</v>
      </c>
      <c r="D12" s="7" t="s">
        <v>16</v>
      </c>
      <c r="E12" s="11" t="e" vm="2">
        <f>_xlfn.XLOOKUP(TComplaints[[#This Row],[Complaints directed at IT Helpdesk]],$N$7:$N$10,$O$7:$O$10,)</f>
        <v>#VALUE!</v>
      </c>
      <c r="H12" s="17" t="str">
        <v>Marketing</v>
      </c>
      <c r="I12" t="e" vm="5">
        <v>#VALUE!</v>
      </c>
      <c r="J12" t="e" vm="1">
        <v>#VALUE!</v>
      </c>
      <c r="K12" t="e" vm="1">
        <v>#VALUE!</v>
      </c>
      <c r="L12" s="18" t="e" vm="6">
        <v>#VALUE!</v>
      </c>
    </row>
    <row r="13" spans="2:15">
      <c r="B13" s="8" t="s">
        <v>9</v>
      </c>
      <c r="C13" s="7">
        <v>2021</v>
      </c>
      <c r="D13" s="7" t="s">
        <v>16</v>
      </c>
      <c r="E13" s="12" t="e" vm="2">
        <f>_xlfn.XLOOKUP(TComplaints[[#This Row],[Complaints directed at IT Helpdesk]],$N$7:$N$10,$O$7:$O$10,)</f>
        <v>#VALUE!</v>
      </c>
      <c r="H13" s="17" t="str">
        <v>Production</v>
      </c>
      <c r="I13" t="e" vm="2">
        <v>#VALUE!</v>
      </c>
      <c r="J13" t="e" vm="5">
        <v>#VALUE!</v>
      </c>
      <c r="K13" t="e" vm="1">
        <v>#VALUE!</v>
      </c>
      <c r="L13" s="18" t="e" vm="6">
        <v>#VALUE!</v>
      </c>
    </row>
    <row r="14" spans="2:15">
      <c r="B14" s="8" t="s">
        <v>8</v>
      </c>
      <c r="C14" s="7">
        <v>2022</v>
      </c>
      <c r="D14" s="7" t="s">
        <v>19</v>
      </c>
      <c r="E14" s="11" t="e" vm="6">
        <f>_xlfn.XLOOKUP(TComplaints[[#This Row],[Complaints directed at IT Helpdesk]],$N$7:$N$10,$O$7:$O$10,)</f>
        <v>#VALUE!</v>
      </c>
      <c r="H14" s="17" t="str">
        <v>HR</v>
      </c>
      <c r="I14" t="e" vm="2">
        <v>#VALUE!</v>
      </c>
      <c r="J14" t="e" vm="5">
        <v>#VALUE!</v>
      </c>
      <c r="K14" t="e" vm="1">
        <v>#VALUE!</v>
      </c>
      <c r="L14" s="18" t="e" vm="6">
        <v>#VALUE!</v>
      </c>
    </row>
    <row r="15" spans="2:15">
      <c r="B15" s="8" t="s">
        <v>10</v>
      </c>
      <c r="C15" s="7">
        <v>2022</v>
      </c>
      <c r="D15" s="7" t="s">
        <v>17</v>
      </c>
      <c r="E15" s="9" t="e" vm="1">
        <f>_xlfn.XLOOKUP(TComplaints[[#This Row],[Complaints directed at IT Helpdesk]],$N$7:$N$10,$O$7:$O$10,)</f>
        <v>#VALUE!</v>
      </c>
      <c r="H15" s="17" t="str">
        <v>Legal</v>
      </c>
      <c r="I15" t="e" vm="2">
        <v>#VALUE!</v>
      </c>
      <c r="J15" t="e" vm="5">
        <v>#VALUE!</v>
      </c>
      <c r="K15" t="e" vm="1">
        <v>#VALUE!</v>
      </c>
      <c r="L15" s="18" t="e" vm="6">
        <v>#VALUE!</v>
      </c>
    </row>
    <row r="16" spans="2:15">
      <c r="B16" s="8" t="s">
        <v>11</v>
      </c>
      <c r="C16" s="7">
        <v>2022</v>
      </c>
      <c r="D16" s="7" t="s">
        <v>17</v>
      </c>
      <c r="E16" s="9" t="e" vm="1">
        <f>_xlfn.XLOOKUP(TComplaints[[#This Row],[Complaints directed at IT Helpdesk]],$N$7:$N$10,$O$7:$O$10,)</f>
        <v>#VALUE!</v>
      </c>
      <c r="H16" s="19" t="str">
        <v>IT</v>
      </c>
      <c r="I16" s="5" t="e" vm="2">
        <v>#VALUE!</v>
      </c>
      <c r="J16" s="5" t="e" vm="2">
        <v>#VALUE!</v>
      </c>
      <c r="K16" s="5" t="e" vm="2">
        <v>#VALUE!</v>
      </c>
      <c r="L16" s="20" t="e" vm="1">
        <v>#VALUE!</v>
      </c>
    </row>
    <row r="17" spans="2:5">
      <c r="B17" s="8" t="s">
        <v>12</v>
      </c>
      <c r="C17" s="7">
        <v>2022</v>
      </c>
      <c r="D17" s="7" t="s">
        <v>17</v>
      </c>
      <c r="E17" s="9" t="e" vm="1">
        <f>_xlfn.XLOOKUP(TComplaints[[#This Row],[Complaints directed at IT Helpdesk]],$N$7:$N$10,$O$7:$O$10,)</f>
        <v>#VALUE!</v>
      </c>
    </row>
    <row r="18" spans="2:5">
      <c r="B18" s="8" t="s">
        <v>13</v>
      </c>
      <c r="C18" s="7">
        <v>2022</v>
      </c>
      <c r="D18" s="7" t="s">
        <v>18</v>
      </c>
      <c r="E18" s="9" t="e" vm="5">
        <f>_xlfn.XLOOKUP(TComplaints[[#This Row],[Complaints directed at IT Helpdesk]],$N$7:$N$10,$O$7:$O$10,)</f>
        <v>#VALUE!</v>
      </c>
    </row>
    <row r="19" spans="2:5">
      <c r="B19" s="8" t="s">
        <v>14</v>
      </c>
      <c r="C19" s="7">
        <v>2022</v>
      </c>
      <c r="D19" s="7" t="s">
        <v>18</v>
      </c>
      <c r="E19" s="9" t="e" vm="5">
        <f>_xlfn.XLOOKUP(TComplaints[[#This Row],[Complaints directed at IT Helpdesk]],$N$7:$N$10,$O$7:$O$10,)</f>
        <v>#VALUE!</v>
      </c>
    </row>
    <row r="20" spans="2:5">
      <c r="B20" s="8" t="s">
        <v>15</v>
      </c>
      <c r="C20" s="7">
        <v>2022</v>
      </c>
      <c r="D20" s="7" t="s">
        <v>18</v>
      </c>
      <c r="E20" s="9" t="e" vm="5">
        <f>_xlfn.XLOOKUP(TComplaints[[#This Row],[Complaints directed at IT Helpdesk]],$N$7:$N$10,$O$7:$O$10,)</f>
        <v>#VALUE!</v>
      </c>
    </row>
    <row r="21" spans="2:5">
      <c r="B21" s="8" t="s">
        <v>9</v>
      </c>
      <c r="C21" s="7">
        <v>2022</v>
      </c>
      <c r="D21" s="7" t="s">
        <v>16</v>
      </c>
      <c r="E21" s="9" t="e" vm="2">
        <f>_xlfn.XLOOKUP(TComplaints[[#This Row],[Complaints directed at IT Helpdesk]],$N$7:$N$10,$O$7:$O$10,)</f>
        <v>#VALUE!</v>
      </c>
    </row>
    <row r="22" spans="2:5">
      <c r="B22" s="8" t="s">
        <v>8</v>
      </c>
      <c r="C22" s="7">
        <v>2023</v>
      </c>
      <c r="D22" s="7" t="s">
        <v>19</v>
      </c>
      <c r="E22" s="9" t="e" vm="6">
        <f>_xlfn.XLOOKUP(TComplaints[[#This Row],[Complaints directed at IT Helpdesk]],$N$7:$N$10,$O$7:$O$10,)</f>
        <v>#VALUE!</v>
      </c>
    </row>
    <row r="23" spans="2:5">
      <c r="B23" s="8" t="s">
        <v>10</v>
      </c>
      <c r="C23" s="7">
        <v>2023</v>
      </c>
      <c r="D23" s="7" t="s">
        <v>19</v>
      </c>
      <c r="E23" s="9" t="e" vm="6">
        <f>_xlfn.XLOOKUP(TComplaints[[#This Row],[Complaints directed at IT Helpdesk]],$N$7:$N$10,$O$7:$O$10,)</f>
        <v>#VALUE!</v>
      </c>
    </row>
    <row r="24" spans="2:5">
      <c r="B24" s="8" t="s">
        <v>11</v>
      </c>
      <c r="C24" s="7">
        <v>2023</v>
      </c>
      <c r="D24" s="7" t="s">
        <v>19</v>
      </c>
      <c r="E24" s="9" t="e" vm="6">
        <f>_xlfn.XLOOKUP(TComplaints[[#This Row],[Complaints directed at IT Helpdesk]],$N$7:$N$10,$O$7:$O$10,)</f>
        <v>#VALUE!</v>
      </c>
    </row>
    <row r="25" spans="2:5">
      <c r="B25" s="8" t="s">
        <v>12</v>
      </c>
      <c r="C25" s="7">
        <v>2023</v>
      </c>
      <c r="D25" s="7" t="s">
        <v>17</v>
      </c>
      <c r="E25" s="9" t="e" vm="1">
        <f>_xlfn.XLOOKUP(TComplaints[[#This Row],[Complaints directed at IT Helpdesk]],$N$7:$N$10,$O$7:$O$10,)</f>
        <v>#VALUE!</v>
      </c>
    </row>
    <row r="26" spans="2:5">
      <c r="B26" s="8" t="s">
        <v>13</v>
      </c>
      <c r="C26" s="7">
        <v>2023</v>
      </c>
      <c r="D26" s="7" t="s">
        <v>17</v>
      </c>
      <c r="E26" s="9" t="e" vm="1">
        <f>_xlfn.XLOOKUP(TComplaints[[#This Row],[Complaints directed at IT Helpdesk]],$N$7:$N$10,$O$7:$O$10,)</f>
        <v>#VALUE!</v>
      </c>
    </row>
    <row r="27" spans="2:5">
      <c r="B27" s="8" t="s">
        <v>14</v>
      </c>
      <c r="C27" s="7">
        <v>2023</v>
      </c>
      <c r="D27" s="7" t="s">
        <v>17</v>
      </c>
      <c r="E27" s="9" t="e" vm="1">
        <f>_xlfn.XLOOKUP(TComplaints[[#This Row],[Complaints directed at IT Helpdesk]],$N$7:$N$10,$O$7:$O$10,)</f>
        <v>#VALUE!</v>
      </c>
    </row>
    <row r="28" spans="2:5">
      <c r="B28" s="8" t="s">
        <v>15</v>
      </c>
      <c r="C28" s="7">
        <v>2023</v>
      </c>
      <c r="D28" s="7" t="s">
        <v>17</v>
      </c>
      <c r="E28" s="9" t="e" vm="1">
        <f>_xlfn.XLOOKUP(TComplaints[[#This Row],[Complaints directed at IT Helpdesk]],$N$7:$N$10,$O$7:$O$10,)</f>
        <v>#VALUE!</v>
      </c>
    </row>
    <row r="29" spans="2:5">
      <c r="B29" s="8" t="s">
        <v>9</v>
      </c>
      <c r="C29" s="7">
        <v>2023</v>
      </c>
      <c r="D29" s="7" t="s">
        <v>16</v>
      </c>
      <c r="E29" s="9" t="e" vm="2">
        <f>_xlfn.XLOOKUP(TComplaints[[#This Row],[Complaints directed at IT Helpdesk]],$N$7:$N$10,$O$7:$O$10,)</f>
        <v>#VALUE!</v>
      </c>
    </row>
    <row r="30" spans="2:5">
      <c r="B30" s="8" t="s">
        <v>8</v>
      </c>
      <c r="C30" s="7">
        <v>2024</v>
      </c>
      <c r="D30" s="7" t="s">
        <v>19</v>
      </c>
      <c r="E30" s="9" t="e" vm="6">
        <f>_xlfn.XLOOKUP(TComplaints[[#This Row],[Complaints directed at IT Helpdesk]],$N$7:$N$10,$O$7:$O$10,)</f>
        <v>#VALUE!</v>
      </c>
    </row>
    <row r="31" spans="2:5">
      <c r="B31" s="8" t="s">
        <v>10</v>
      </c>
      <c r="C31" s="7">
        <v>2024</v>
      </c>
      <c r="D31" s="7" t="s">
        <v>19</v>
      </c>
      <c r="E31" s="9" t="e" vm="6">
        <f>_xlfn.XLOOKUP(TComplaints[[#This Row],[Complaints directed at IT Helpdesk]],$N$7:$N$10,$O$7:$O$10,)</f>
        <v>#VALUE!</v>
      </c>
    </row>
    <row r="32" spans="2:5">
      <c r="B32" s="8" t="s">
        <v>11</v>
      </c>
      <c r="C32" s="7">
        <v>2024</v>
      </c>
      <c r="D32" s="7" t="s">
        <v>19</v>
      </c>
      <c r="E32" s="9" t="e" vm="6">
        <f>_xlfn.XLOOKUP(TComplaints[[#This Row],[Complaints directed at IT Helpdesk]],$N$7:$N$10,$O$7:$O$10,)</f>
        <v>#VALUE!</v>
      </c>
    </row>
    <row r="33" spans="2:5">
      <c r="B33" s="8" t="s">
        <v>12</v>
      </c>
      <c r="C33" s="7">
        <v>2024</v>
      </c>
      <c r="D33" s="7" t="s">
        <v>19</v>
      </c>
      <c r="E33" s="9" t="e" vm="6">
        <f>_xlfn.XLOOKUP(TComplaints[[#This Row],[Complaints directed at IT Helpdesk]],$N$7:$N$10,$O$7:$O$10,)</f>
        <v>#VALUE!</v>
      </c>
    </row>
    <row r="34" spans="2:5">
      <c r="B34" s="8" t="s">
        <v>13</v>
      </c>
      <c r="C34" s="7">
        <v>2024</v>
      </c>
      <c r="D34" s="7" t="s">
        <v>19</v>
      </c>
      <c r="E34" s="9" t="e" vm="6">
        <f>_xlfn.XLOOKUP(TComplaints[[#This Row],[Complaints directed at IT Helpdesk]],$N$7:$N$10,$O$7:$O$10,)</f>
        <v>#VALUE!</v>
      </c>
    </row>
    <row r="35" spans="2:5">
      <c r="B35" s="8" t="s">
        <v>14</v>
      </c>
      <c r="C35" s="7">
        <v>2024</v>
      </c>
      <c r="D35" s="7" t="s">
        <v>19</v>
      </c>
      <c r="E35" s="9" t="e" vm="6">
        <f>_xlfn.XLOOKUP(TComplaints[[#This Row],[Complaints directed at IT Helpdesk]],$N$7:$N$10,$O$7:$O$10,)</f>
        <v>#VALUE!</v>
      </c>
    </row>
    <row r="36" spans="2:5">
      <c r="B36" s="8" t="s">
        <v>15</v>
      </c>
      <c r="C36" s="7">
        <v>2024</v>
      </c>
      <c r="D36" s="7" t="s">
        <v>19</v>
      </c>
      <c r="E36" s="9" t="e" vm="6">
        <f>_xlfn.XLOOKUP(TComplaints[[#This Row],[Complaints directed at IT Helpdesk]],$N$7:$N$10,$O$7:$O$10,)</f>
        <v>#VALUE!</v>
      </c>
    </row>
    <row r="37" spans="2:5">
      <c r="B37" s="13" t="s">
        <v>9</v>
      </c>
      <c r="C37" s="14">
        <v>2024</v>
      </c>
      <c r="D37" s="14" t="s">
        <v>17</v>
      </c>
      <c r="E37" s="15" t="e" vm="1">
        <f>_xlfn.XLOOKUP(TComplaints[[#This Row],[Complaints directed at IT Helpdesk]],$N$7:$N$10,$O$7:$O$10,)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Chart 1</vt:lpstr>
      <vt:lpstr>Chart 2</vt:lpstr>
      <vt:lpstr> Chart 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2024-07-15T19:45:28Z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