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slicers/slicer4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8_{1B038BDC-CC69-43C9-98CF-05F38EDD8CE0}" xr6:coauthVersionLast="47" xr6:coauthVersionMax="47" xr10:uidLastSave="{00000000-0000-0000-0000-000000000000}"/>
  <bookViews>
    <workbookView xWindow="-108" yWindow="-108" windowWidth="23256" windowHeight="13896" tabRatio="1000" activeTab="4" xr2:uid="{00000000-000D-0000-FFFF-FFFF00000000}"/>
  </bookViews>
  <sheets>
    <sheet name="Data Tables" sheetId="1" r:id="rId1"/>
    <sheet name="Data Tables - Geographically" sheetId="7" r:id="rId2"/>
    <sheet name="Pivottables 2 - Geographically" sheetId="8" r:id="rId3"/>
    <sheet name="Pivottables - Income Sources" sheetId="6" r:id="rId4"/>
    <sheet name="Income Sources" sheetId="2" r:id="rId5"/>
    <sheet name="Geographically" sheetId="3" r:id="rId6"/>
  </sheets>
  <definedNames>
    <definedName name="Fragmentator_Year">#N/A</definedName>
    <definedName name="Fragmentator_Year1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8" l="1"/>
  <c r="L19" i="8"/>
  <c r="M19" i="8"/>
  <c r="J19" i="8"/>
  <c r="M18" i="8"/>
  <c r="V54" i="6" l="1"/>
  <c r="W54" i="6" s="1"/>
  <c r="V53" i="6"/>
  <c r="W53" i="6" s="1"/>
  <c r="V52" i="6"/>
  <c r="W52" i="6" s="1"/>
  <c r="V51" i="6"/>
  <c r="W51" i="6" s="1"/>
  <c r="V50" i="6"/>
  <c r="W50" i="6" s="1"/>
  <c r="V49" i="6"/>
  <c r="W49" i="6" s="1"/>
  <c r="V48" i="6"/>
  <c r="W48" i="6" s="1"/>
  <c r="V47" i="6"/>
  <c r="W47" i="6" s="1"/>
  <c r="V46" i="6"/>
  <c r="W46" i="6" s="1"/>
  <c r="V45" i="6"/>
  <c r="W45" i="6" s="1"/>
  <c r="V44" i="6"/>
  <c r="W44" i="6" s="1"/>
  <c r="V43" i="6"/>
  <c r="W43" i="6" s="1"/>
  <c r="V42" i="6"/>
  <c r="W42" i="6" s="1"/>
  <c r="V41" i="6"/>
  <c r="W41" i="6" s="1"/>
  <c r="V40" i="6"/>
  <c r="W40" i="6" s="1"/>
  <c r="V39" i="6"/>
  <c r="W39" i="6" s="1"/>
  <c r="V38" i="6"/>
  <c r="W38" i="6" s="1"/>
  <c r="V37" i="6"/>
  <c r="W37" i="6" s="1"/>
  <c r="V36" i="6"/>
  <c r="W36" i="6" s="1"/>
  <c r="V35" i="6"/>
  <c r="W35" i="6" s="1"/>
  <c r="V34" i="6"/>
  <c r="W34" i="6" s="1"/>
  <c r="Q16" i="6"/>
  <c r="O9" i="6"/>
  <c r="N9" i="6"/>
  <c r="K9" i="6"/>
  <c r="O8" i="6"/>
  <c r="N8" i="6"/>
  <c r="K8" i="6"/>
  <c r="O7" i="6"/>
  <c r="N7" i="6"/>
  <c r="K7" i="6"/>
  <c r="O6" i="6"/>
  <c r="N6" i="6"/>
  <c r="K6" i="6"/>
  <c r="O5" i="6"/>
  <c r="N5" i="6"/>
  <c r="K5" i="6"/>
  <c r="O4" i="6"/>
  <c r="N4" i="6"/>
  <c r="K4" i="6"/>
  <c r="Q20" i="6"/>
  <c r="Q4" i="6"/>
  <c r="J4" i="8"/>
  <c r="I4" i="8" l="1"/>
  <c r="L5" i="6"/>
  <c r="M7" i="6"/>
  <c r="M6" i="6"/>
  <c r="M9" i="6"/>
  <c r="M8" i="6"/>
  <c r="R4" i="6"/>
  <c r="L9" i="6"/>
  <c r="L7" i="6"/>
  <c r="L8" i="6"/>
  <c r="L4" i="6"/>
  <c r="L6" i="6"/>
  <c r="M5" i="6"/>
  <c r="M4" i="6"/>
</calcChain>
</file>

<file path=xl/sharedStrings.xml><?xml version="1.0" encoding="utf-8"?>
<sst xmlns="http://schemas.openxmlformats.org/spreadsheetml/2006/main" count="3808" uniqueCount="81">
  <si>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</si>
  <si>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</si>
  <si>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</si>
  <si>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</si>
  <si>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</si>
  <si>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</si>
  <si>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</si>
  <si>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</si>
  <si>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</si>
  <si>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</si>
  <si>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</si>
  <si>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</si>
  <si>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Usage fees</t>
  </si>
  <si>
    <t>Renting</t>
  </si>
  <si>
    <t>Licensing</t>
  </si>
  <si>
    <t>Advertising</t>
  </si>
  <si>
    <t>Year</t>
  </si>
  <si>
    <t>Month</t>
  </si>
  <si>
    <t>Income sources</t>
  </si>
  <si>
    <t>Income Breakdowns</t>
  </si>
  <si>
    <t>Counts</t>
  </si>
  <si>
    <t>Income</t>
  </si>
  <si>
    <t>Target Income</t>
  </si>
  <si>
    <t>Youtube Channel</t>
  </si>
  <si>
    <t>Google Ad</t>
  </si>
  <si>
    <t>Company Website</t>
  </si>
  <si>
    <t>Facebook Page</t>
  </si>
  <si>
    <t>Television Ad</t>
  </si>
  <si>
    <t xml:space="preserve">New </t>
  </si>
  <si>
    <t>Renewal</t>
  </si>
  <si>
    <t>Prime</t>
  </si>
  <si>
    <t>Premium</t>
  </si>
  <si>
    <t>Asset sale</t>
  </si>
  <si>
    <t>Offices</t>
  </si>
  <si>
    <t>Lands</t>
  </si>
  <si>
    <t>Equipments</t>
  </si>
  <si>
    <t>Software Metered License</t>
  </si>
  <si>
    <t>Floating License</t>
  </si>
  <si>
    <t>Subscription</t>
  </si>
  <si>
    <t>operating profit</t>
  </si>
  <si>
    <t>B2B</t>
  </si>
  <si>
    <t>Marketing Strategies</t>
  </si>
  <si>
    <t>B2C</t>
  </si>
  <si>
    <t>Etykiety wierszy</t>
  </si>
  <si>
    <t>Suma końcowa</t>
  </si>
  <si>
    <t>Suma z Income</t>
  </si>
  <si>
    <t>Suma z Income2</t>
  </si>
  <si>
    <t>x</t>
  </si>
  <si>
    <t>y</t>
  </si>
  <si>
    <t xml:space="preserve">amount </t>
  </si>
  <si>
    <t>max</t>
  </si>
  <si>
    <t>bez max</t>
  </si>
  <si>
    <t>Suma z Target Income</t>
  </si>
  <si>
    <t>income</t>
  </si>
  <si>
    <t>target</t>
  </si>
  <si>
    <t>count</t>
  </si>
  <si>
    <t>count %</t>
  </si>
  <si>
    <t>Suma z Counts</t>
  </si>
  <si>
    <t>Suma z Counts2</t>
  </si>
  <si>
    <t xml:space="preserve">AVE. INCOME BY MONT </t>
  </si>
  <si>
    <t>Suma z operating profit</t>
  </si>
  <si>
    <t>Operating profits</t>
  </si>
  <si>
    <t>=</t>
  </si>
  <si>
    <t>Brazil</t>
  </si>
  <si>
    <t>Canada</t>
  </si>
  <si>
    <t>United Kingdom</t>
  </si>
  <si>
    <t>USA</t>
  </si>
  <si>
    <t>Russia</t>
  </si>
  <si>
    <t>Egypt</t>
  </si>
  <si>
    <t>Target</t>
  </si>
  <si>
    <t>Amount</t>
  </si>
  <si>
    <t>Country</t>
  </si>
  <si>
    <t>Suma z Amount</t>
  </si>
  <si>
    <t>Suma z Amount2</t>
  </si>
  <si>
    <t>Suma z Target</t>
  </si>
  <si>
    <t>REMANING %</t>
  </si>
  <si>
    <t>ACTUAL</t>
  </si>
  <si>
    <t>Payroll Taxes</t>
  </si>
  <si>
    <t>Property Taxes</t>
  </si>
  <si>
    <t>Excise Taxes</t>
  </si>
  <si>
    <t>Total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</si>
</sst>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_(* #,##0_);_(* \(#,##0\);_(* &quot;-&quot;??_);_(@_)"/>
    <numFmt numFmtId="166" formatCode="#,##0\ &quot;zł&quot;"/>
    <numFmt numFmtId="167" formatCode="#,##0.0\ &quot;zł&quot;"/>
    <numFmt numFmtId="168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venir Next LT Pro"/>
      <family val="2"/>
      <charset val="238"/>
    </font>
    <font>
      <sz val="11"/>
      <color theme="1"/>
      <name val="Avenir Next LT Pro"/>
      <charset val="238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6" tint="-0.249977111117893"/>
      <name val="Arial"/>
      <family val="2"/>
    </font>
    <font>
      <sz val="11"/>
      <color theme="0"/>
      <name val="Arial"/>
      <family val="2"/>
    </font>
    <font>
      <sz val="11"/>
      <color theme="4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rgb="FF5A2BCB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C0E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10" fontId="5" fillId="0" borderId="0" xfId="0" applyNumberFormat="1" applyFont="1"/>
    <xf numFmtId="166" fontId="5" fillId="0" borderId="0" xfId="0" applyNumberFormat="1" applyFont="1"/>
    <xf numFmtId="3" fontId="0" fillId="0" borderId="0" xfId="0" applyNumberFormat="1"/>
    <xf numFmtId="9" fontId="0" fillId="0" borderId="0" xfId="2" applyFont="1"/>
    <xf numFmtId="9" fontId="0" fillId="0" borderId="0" xfId="0" applyNumberFormat="1"/>
    <xf numFmtId="165" fontId="5" fillId="0" borderId="0" xfId="0" applyNumberFormat="1" applyFont="1"/>
    <xf numFmtId="0" fontId="5" fillId="0" borderId="0" xfId="0" applyFont="1" applyAlignment="1">
      <alignment horizontal="left" indent="1"/>
    </xf>
    <xf numFmtId="9" fontId="5" fillId="0" borderId="0" xfId="0" applyNumberFormat="1" applyFont="1"/>
    <xf numFmtId="165" fontId="0" fillId="0" borderId="0" xfId="1" applyNumberFormat="1" applyFont="1"/>
    <xf numFmtId="0" fontId="0" fillId="0" borderId="0" xfId="0" pivotButton="1"/>
    <xf numFmtId="10" fontId="0" fillId="0" borderId="0" xfId="0" applyNumberFormat="1"/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7" fontId="0" fillId="0" borderId="0" xfId="0" applyNumberFormat="1"/>
    <xf numFmtId="166" fontId="0" fillId="0" borderId="0" xfId="0" applyNumberFormat="1"/>
    <xf numFmtId="166" fontId="6" fillId="5" borderId="2" xfId="0" applyNumberFormat="1" applyFont="1" applyFill="1" applyBorder="1"/>
    <xf numFmtId="0" fontId="10" fillId="3" borderId="0" xfId="0" applyFont="1" applyFill="1"/>
    <xf numFmtId="168" fontId="0" fillId="0" borderId="0" xfId="2" applyNumberFormat="1" applyFont="1"/>
  </cellXfs>
  <cellStyles count="3">
    <cellStyle name="Dziesiętny" xfId="1" builtinId="3"/>
    <cellStyle name="Normalny" xfId="0" builtinId="0"/>
    <cellStyle name="Procentowy" xfId="2" builtinId="5"/>
  </cellStyles>
  <dxfs count="74"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3" formatCode="0%"/>
    </dxf>
    <dxf>
      <numFmt numFmtId="14" formatCode="0.00%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4" formatCode="0.00%"/>
    </dxf>
    <dxf>
      <numFmt numFmtId="166" formatCode="#,##0\ &quot;zł&quot;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4" formatCode="0.00%"/>
    </dxf>
    <dxf>
      <numFmt numFmtId="165" formatCode="_(* #,##0_);_(* \(#,##0\);_(* &quot;-&quot;??_);_(@_)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66" formatCode="#,##0\ &quot;zł&quot;"/>
    </dxf>
    <dxf>
      <numFmt numFmtId="165" formatCode="_(* #,##0_);_(* \(#,##0\);_(* &quot;-&quot;??_);_(@_)"/>
    </dxf>
    <dxf>
      <numFmt numFmtId="166" formatCode="#,##0\ &quot;zł&quot;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CC0E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6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5A2BCB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fill>
        <patternFill patternType="solid">
          <fgColor auto="1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rgb="FF8989BC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</dxfs>
  <tableStyles count="2" defaultTableStyle="TableStyleMedium2" defaultPivotStyle="PivotStyleLight16">
    <tableStyle name="PivotStyleMedium4 2" table="0" count="13" xr9:uid="{FB926C91-FE76-4EA3-9571-7594AA2C6406}">
      <tableStyleElement type="wholeTable" dxfId="73"/>
      <tableStyleElement type="headerRow" dxfId="72"/>
      <tableStyleElement type="totalRow" dxfId="71"/>
      <tableStyleElement type="firstRowStripe" dxfId="70"/>
      <tableStyleElement type="firstColumnStripe" dxfId="69"/>
      <tableStyleElement type="firstHeaderCell" dxfId="68"/>
      <tableStyleElement type="firstSubtotalRow" dxfId="67"/>
      <tableStyleElement type="secondSubtotalRow" dxfId="66"/>
      <tableStyleElement type="firstColumnSubheading" dxfId="65"/>
      <tableStyleElement type="firstRowSubheading" dxfId="64"/>
      <tableStyleElement type="secondRowSubheading" dxfId="63"/>
      <tableStyleElement type="pageFieldLabels" dxfId="62"/>
      <tableStyleElement type="pageFieldValues" dxfId="61"/>
    </tableStyle>
    <tableStyle name="SlicerStyleDark3 2" pivot="0" table="0" count="10" xr9:uid="{121FABF3-A958-D640-8CBA-0DEC14FEA7B5}">
      <tableStyleElement type="wholeTable" dxfId="60"/>
      <tableStyleElement type="headerRow" dxfId="59"/>
    </tableStyle>
  </tableStyles>
  <colors>
    <mruColors>
      <color rgb="FF1D1D3A"/>
      <color rgb="FF55D9FB"/>
      <color rgb="FFD39F0B"/>
      <color rgb="FFD228B3"/>
      <color rgb="FF249DBA"/>
      <color rgb="FF244F57"/>
      <color rgb="FF194AFE"/>
      <color rgb="FFC23FD8"/>
      <color rgb="FFCC0E62"/>
      <color rgb="FF5A2BC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thiti Light"/>
            <charset val="222"/>
            <scheme val="none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theme="6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 val="0"/>
            <i val="0"/>
            <sz val="10"/>
            <color theme="0"/>
            <name val="Avenir Next LT Pro"/>
            <family val="2"/>
            <scheme val="none"/>
          </font>
          <fill>
            <gradientFill degree="90">
              <stop position="0">
                <color rgb="FF080E26"/>
              </stop>
              <stop position="1">
                <color rgb="FF080E26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0.10185185185185185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92-4028-9BDE-C825BA693B98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0"/>
                    </a:schemeClr>
                  </a:gs>
                  <a:gs pos="88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0">
                    <a:schemeClr val="tx2"/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92-4028-9BDE-C825BA693B98}"/>
              </c:ext>
            </c:extLst>
          </c:dPt>
          <c:cat>
            <c:strRef>
              <c:f>'Pivottables 2 - Geographically'!$I$3:$J$3</c:f>
              <c:strCache>
                <c:ptCount val="2"/>
                <c:pt idx="0">
                  <c:v>REMANING %</c:v>
                </c:pt>
                <c:pt idx="1">
                  <c:v>ACTUAL</c:v>
                </c:pt>
              </c:strCache>
            </c:strRef>
          </c:cat>
          <c:val>
            <c:numRef>
              <c:f>'Pivottables 2 - Geographically'!$I$4:$J$4</c:f>
              <c:numCache>
                <c:formatCode>0%</c:formatCode>
                <c:ptCount val="2"/>
                <c:pt idx="0">
                  <c:v>0.30269168217659581</c:v>
                </c:pt>
                <c:pt idx="1">
                  <c:v>0.69730831782340419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2-4028-9BDE-C825BA69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72195976106607E-2"/>
          <c:y val="0"/>
          <c:w val="0.81849401398980137"/>
          <c:h val="0.94250814325365928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dPt>
            <c:idx val="0"/>
            <c:bubble3D val="0"/>
            <c:spPr>
              <a:gradFill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17000">
                    <a:schemeClr val="accent2">
                      <a:lumMod val="75000"/>
                    </a:schemeClr>
                  </a:gs>
                  <a:gs pos="0">
                    <a:schemeClr val="accent2">
                      <a:lumMod val="50000"/>
                    </a:schemeClr>
                  </a:gs>
                  <a:gs pos="33000">
                    <a:srgbClr val="DD864A"/>
                  </a:gs>
                  <a:gs pos="68000">
                    <a:srgbClr val="F6BE98"/>
                  </a:gs>
                  <a:gs pos="86000">
                    <a:schemeClr val="accent2">
                      <a:lumMod val="20000"/>
                      <a:lumOff val="80000"/>
                    </a:schemeClr>
                  </a:gs>
                  <a:gs pos="52000">
                    <a:schemeClr val="accent2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8-4401-853B-2011D09883B8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1D1D3A"/>
                  </a:gs>
                  <a:gs pos="64000">
                    <a:schemeClr val="tx2">
                      <a:lumMod val="60000"/>
                      <a:lumOff val="40000"/>
                    </a:schemeClr>
                  </a:gs>
                  <a:gs pos="73000">
                    <a:schemeClr val="tx2">
                      <a:lumMod val="40000"/>
                      <a:lumOff val="60000"/>
                    </a:schemeClr>
                  </a:gs>
                  <a:gs pos="91000">
                    <a:schemeClr val="tx2">
                      <a:lumMod val="20000"/>
                      <a:lumOff val="80000"/>
                    </a:schemeClr>
                  </a:gs>
                  <a:gs pos="43000">
                    <a:schemeClr val="tx2">
                      <a:lumMod val="75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8-4401-853B-2011D09883B8}"/>
              </c:ext>
            </c:extLst>
          </c:dPt>
          <c:cat>
            <c:strRef>
              <c:f>'Pivottables 2 - Geographically'!$I$3:$J$3</c:f>
              <c:strCache>
                <c:ptCount val="2"/>
                <c:pt idx="0">
                  <c:v>REMANING %</c:v>
                </c:pt>
                <c:pt idx="1">
                  <c:v>ACTUAL</c:v>
                </c:pt>
              </c:strCache>
            </c:strRef>
          </c:cat>
          <c:val>
            <c:numRef>
              <c:f>'Pivottables 2 - Geographically'!$I$4:$J$4</c:f>
              <c:numCache>
                <c:formatCode>0%</c:formatCode>
                <c:ptCount val="2"/>
                <c:pt idx="0">
                  <c:v>0.30269168217659581</c:v>
                </c:pt>
                <c:pt idx="1">
                  <c:v>0.69730831782340419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8-4401-853B-2011D0988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0589358148414E-4"/>
          <c:y val="2.9192150041174349E-3"/>
          <c:w val="0.99901694106418515"/>
          <c:h val="0.9970807849958826"/>
        </c:manualLayout>
      </c:layout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1000">
                  <a:srgbClr val="002060"/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8100000" scaled="1"/>
              <a:tileRect/>
            </a:gradFill>
            <a:ln w="25400">
              <a:noFill/>
            </a:ln>
            <a:effectLst>
              <a:glow rad="101600">
                <a:srgbClr val="194AFE">
                  <a:alpha val="26000"/>
                </a:srgb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C0564A6-0A97-48B4-A89F-8287518ED5C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09D-4384-A1A1-5AEF24A6E1C5}"/>
                </c:ext>
              </c:extLst>
            </c:dLbl>
            <c:dLbl>
              <c:idx val="1"/>
              <c:layout>
                <c:manualLayout>
                  <c:x val="-0.11038140337352936"/>
                  <c:y val="-1.958480219349784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326D4F-4D09-49A7-822A-32856B9DE803}" type="CELLRANGE">
                      <a:rPr lang="en-US"/>
                      <a:pPr>
                        <a:defRPr sz="100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156177156177151E-2"/>
                      <c:h val="6.347449812016740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09D-4384-A1A1-5AEF24A6E1C5}"/>
                </c:ext>
              </c:extLst>
            </c:dLbl>
            <c:dLbl>
              <c:idx val="2"/>
              <c:layout>
                <c:manualLayout>
                  <c:x val="-0.10256566268377292"/>
                  <c:y val="-1.958171797268140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473E012-0AD7-4F5F-9D73-513A2B356588}" type="CELLRANGE">
                      <a:rPr lang="en-US" sz="1000"/>
                      <a:pPr>
                        <a:defRPr sz="100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8615531450175"/>
                      <c:h val="0.1009206399141352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09D-4384-A1A1-5AEF24A6E1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8B6927-4DD8-4AE2-ACAD-465D70541CE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09D-4384-A1A1-5AEF24A6E1C5}"/>
                </c:ext>
              </c:extLst>
            </c:dLbl>
            <c:dLbl>
              <c:idx val="4"/>
              <c:layout>
                <c:manualLayout>
                  <c:x val="-9.9489932639538939E-2"/>
                  <c:y val="-1.958480219349793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DFDA45-5EC3-4DEC-8B2D-9F4F6ED4A07E}" type="CELLRANGE">
                      <a:rPr lang="en-US" sz="1000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 sz="100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66991538645082E-2"/>
                      <c:h val="7.43636481397522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9D-4384-A1A1-5AEF24A6E1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642875C-706A-49C6-A796-63FEC7EEC6F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09D-4384-A1A1-5AEF24A6E1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'Pivottables - Income Sources'!$I$4:$I$9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'Pivottables - Income Sources'!$J$4:$J$9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'Pivottables - Income Sources'!$K$4:$K$9</c:f>
              <c:numCache>
                <c:formatCode>#,##0</c:formatCode>
                <c:ptCount val="6"/>
                <c:pt idx="0">
                  <c:v>174300</c:v>
                </c:pt>
                <c:pt idx="1">
                  <c:v>128451.90000000004</c:v>
                </c:pt>
                <c:pt idx="2">
                  <c:v>60477.279999999984</c:v>
                </c:pt>
                <c:pt idx="3">
                  <c:v>155729.65499999997</c:v>
                </c:pt>
                <c:pt idx="4">
                  <c:v>82830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'Pivottables - Income Sources'!$M$4:$M$9</c15:f>
                <c15:dlblRangeCache>
                  <c:ptCount val="6"/>
                  <c:pt idx="0">
                    <c:v>174 300</c:v>
                  </c:pt>
                  <c:pt idx="1">
                    <c:v>128 452</c:v>
                  </c:pt>
                  <c:pt idx="2">
                    <c:v>60 477</c:v>
                  </c:pt>
                  <c:pt idx="3">
                    <c:v>155 730</c:v>
                  </c:pt>
                  <c:pt idx="4">
                    <c:v>82 830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361-428B-A785-46A23E59B1AD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60000">
                  <a:srgbClr val="249DBA"/>
                </a:gs>
                <a:gs pos="1000">
                  <a:srgbClr val="002060"/>
                </a:gs>
                <a:gs pos="40471">
                  <a:srgbClr val="18749C"/>
                </a:gs>
                <a:gs pos="84360">
                  <a:srgbClr val="95CDDF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8100000" scaled="1"/>
            </a:gra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55000">
                    <a:srgbClr val="249DBA"/>
                  </a:gs>
                  <a:gs pos="1000">
                    <a:srgbClr val="002060"/>
                  </a:gs>
                  <a:gs pos="40471">
                    <a:srgbClr val="18749C"/>
                  </a:gs>
                  <a:gs pos="73000">
                    <a:srgbClr val="95CDDF"/>
                  </a:gs>
                  <a:gs pos="98000">
                    <a:schemeClr val="accent1">
                      <a:lumMod val="20000"/>
                      <a:lumOff val="80000"/>
                    </a:schemeClr>
                  </a:gs>
                </a:gsLst>
                <a:lin ang="8100000" scaled="1"/>
              </a:gradFill>
              <a:ln w="25400"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09D-4384-A1A1-5AEF24A6E1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E874935-7B5E-42F1-97EF-4A1E100CA62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09D-4384-A1A1-5AEF24A6E1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ECFE10-0912-4FB2-80DF-4ACD780B1A5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09D-4384-A1A1-5AEF24A6E1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AE0C48-890B-45BE-B219-50E66EA10AC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09D-4384-A1A1-5AEF24A6E1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81D8C9-EC30-4661-BD61-348A8208B68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09D-4384-A1A1-5AEF24A6E1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94FAF3-6378-46EB-96E9-4E4FDE4F56D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09D-4384-A1A1-5AEF24A6E1C5}"/>
                </c:ext>
              </c:extLst>
            </c:dLbl>
            <c:dLbl>
              <c:idx val="5"/>
              <c:layout>
                <c:manualLayout>
                  <c:x val="-0.13075491437696163"/>
                  <c:y val="0"/>
                </c:manualLayout>
              </c:layout>
              <c:tx>
                <c:rich>
                  <a:bodyPr/>
                  <a:lstStyle/>
                  <a:p>
                    <a:fld id="{F2465A65-8525-4EF6-9A0A-7F742C8C0C4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09D-4384-A1A1-5AEF24A6E1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'Pivottables - Income Sources'!$I$4:$I$9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'Pivottables - Income Sources'!$J$4:$J$9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'Pivottables - Income Sources'!$L$4:$L$9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'Pivottables - Income Sources'!$L$4:$L$9</c15:f>
                <c15:dlblRangeCache>
                  <c:ptCount val="6"/>
                  <c:pt idx="5">
                    <c:v>227 163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9D-4384-A1A1-5AEF24A6E1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56771759"/>
        <c:axId val="356773679"/>
      </c:bubbleChart>
      <c:valAx>
        <c:axId val="35677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773679"/>
        <c:crosses val="autoZero"/>
        <c:crossBetween val="midCat"/>
      </c:valAx>
      <c:valAx>
        <c:axId val="356773679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5677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14479440069996E-2"/>
          <c:y val="4.6296296296296294E-2"/>
          <c:w val="0.8835299650043744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'Pivottables - Income Sources'!$V$3:$V$14</c:f>
              <c:strCache>
                <c:ptCount val="12"/>
                <c:pt idx="0">
                  <c:v>May</c:v>
                </c:pt>
                <c:pt idx="1">
                  <c:v>Sep</c:v>
                </c:pt>
                <c:pt idx="2">
                  <c:v>Aug</c:v>
                </c:pt>
                <c:pt idx="3">
                  <c:v>Jan</c:v>
                </c:pt>
                <c:pt idx="4">
                  <c:v>Nov</c:v>
                </c:pt>
                <c:pt idx="5">
                  <c:v>Apr</c:v>
                </c:pt>
                <c:pt idx="6">
                  <c:v>Dec</c:v>
                </c:pt>
                <c:pt idx="7">
                  <c:v>Mar</c:v>
                </c:pt>
                <c:pt idx="8">
                  <c:v>Oct</c:v>
                </c:pt>
                <c:pt idx="9">
                  <c:v>Jul</c:v>
                </c:pt>
                <c:pt idx="10">
                  <c:v>Feb</c:v>
                </c:pt>
                <c:pt idx="11">
                  <c:v>Jun</c:v>
                </c:pt>
              </c:strCache>
            </c:strRef>
          </c:cat>
          <c:val>
            <c:numRef>
              <c:f>'Pivottables - Income Sources'!$W$3:$W$14</c:f>
              <c:numCache>
                <c:formatCode>General</c:formatCode>
                <c:ptCount val="12"/>
                <c:pt idx="0">
                  <c:v>15040.024000000001</c:v>
                </c:pt>
                <c:pt idx="1">
                  <c:v>14345.809000000001</c:v>
                </c:pt>
                <c:pt idx="2">
                  <c:v>14278.237000000001</c:v>
                </c:pt>
                <c:pt idx="3">
                  <c:v>14208.490000000002</c:v>
                </c:pt>
                <c:pt idx="4">
                  <c:v>14015.124000000003</c:v>
                </c:pt>
                <c:pt idx="5">
                  <c:v>13640.960000000003</c:v>
                </c:pt>
                <c:pt idx="6">
                  <c:v>13376.960000000003</c:v>
                </c:pt>
                <c:pt idx="7">
                  <c:v>13376.960000000003</c:v>
                </c:pt>
                <c:pt idx="8">
                  <c:v>13376.960000000003</c:v>
                </c:pt>
                <c:pt idx="9">
                  <c:v>13376.960000000003</c:v>
                </c:pt>
                <c:pt idx="10">
                  <c:v>13376.960000000003</c:v>
                </c:pt>
                <c:pt idx="11">
                  <c:v>13376.960000000003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D-4C4B-9563-C54DA0AC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998368"/>
        <c:axId val="1400998848"/>
      </c:barChart>
      <c:catAx>
        <c:axId val="140099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0998848"/>
        <c:crosses val="autoZero"/>
        <c:auto val="1"/>
        <c:lblAlgn val="ctr"/>
        <c:lblOffset val="100"/>
        <c:noMultiLvlLbl val="0"/>
      </c:catAx>
      <c:valAx>
        <c:axId val="14009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09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97-4838-B539-295FFE0654B2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4E-4B2A-8A59-E34ED885E44B}"/>
              </c:ext>
            </c:extLst>
          </c:dPt>
          <c:cat>
            <c:strRef>
              <c:f>'Pivottables - Income Sources'!$F$33:$F$34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'Pivottables - Income Sources'!$G$33:$G$34</c:f>
              <c:numCache>
                <c:formatCode>_(* #\ ##0_);_(* \(#\ ##0\);_(* "-"??_);_(@_)</c:formatCode>
                <c:ptCount val="2"/>
                <c:pt idx="0">
                  <c:v>714241.08000000019</c:v>
                </c:pt>
                <c:pt idx="1">
                  <c:v>114710.94000000002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E-4B2A-8A59-E34ED885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85574050362782"/>
          <c:y val="0"/>
          <c:w val="0.67744344857020911"/>
          <c:h val="1"/>
        </c:manualLayout>
      </c:layout>
      <c:doughnutChart>
        <c:varyColors val="1"/>
        <c:ser>
          <c:idx val="0"/>
          <c:order val="0"/>
          <c:spPr>
            <a:gradFill>
              <a:gsLst>
                <a:gs pos="17000">
                  <a:schemeClr val="accent5">
                    <a:lumMod val="25000"/>
                    <a:lumOff val="75000"/>
                  </a:schemeClr>
                </a:gs>
                <a:gs pos="57000">
                  <a:schemeClr val="accent5">
                    <a:lumMod val="60000"/>
                    <a:lumOff val="40000"/>
                  </a:schemeClr>
                </a:gs>
                <a:gs pos="97000">
                  <a:schemeClr val="accent5">
                    <a:lumMod val="75000"/>
                  </a:schemeClr>
                </a:gs>
              </a:gsLst>
              <a:lin ang="8100000" scaled="1"/>
            </a:gradFill>
            <a:ln w="14605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6E-4E1F-8B8A-11C3CA703ECA}"/>
              </c:ext>
            </c:extLst>
          </c:dPt>
          <c:dPt>
            <c:idx val="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6E-4E1F-8B8A-11C3CA703ECA}"/>
              </c:ext>
            </c:extLst>
          </c:dPt>
          <c:dPt>
            <c:idx val="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6E-4E1F-8B8A-11C3CA703ECA}"/>
              </c:ext>
            </c:extLst>
          </c:dPt>
          <c:dPt>
            <c:idx val="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6E-4E1F-8B8A-11C3CA703ECA}"/>
              </c:ext>
            </c:extLst>
          </c:dPt>
          <c:dPt>
            <c:idx val="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6E-4E1F-8B8A-11C3CA703ECA}"/>
              </c:ext>
            </c:extLst>
          </c:dPt>
          <c:dPt>
            <c:idx val="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6E-4E1F-8B8A-11C3CA703ECA}"/>
              </c:ext>
            </c:extLst>
          </c:dPt>
          <c:dPt>
            <c:idx val="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6E-4E1F-8B8A-11C3CA703ECA}"/>
              </c:ext>
            </c:extLst>
          </c:dPt>
          <c:dPt>
            <c:idx val="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6E-4E1F-8B8A-11C3CA703ECA}"/>
              </c:ext>
            </c:extLst>
          </c:dPt>
          <c:dPt>
            <c:idx val="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6E-4E1F-8B8A-11C3CA703ECA}"/>
              </c:ext>
            </c:extLst>
          </c:dPt>
          <c:dPt>
            <c:idx val="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26E-4E1F-8B8A-11C3CA703ECA}"/>
              </c:ext>
            </c:extLst>
          </c:dPt>
          <c:dPt>
            <c:idx val="1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26E-4E1F-8B8A-11C3CA703ECA}"/>
              </c:ext>
            </c:extLst>
          </c:dPt>
          <c:dPt>
            <c:idx val="1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26E-4E1F-8B8A-11C3CA703ECA}"/>
              </c:ext>
            </c:extLst>
          </c:dPt>
          <c:dPt>
            <c:idx val="1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26E-4E1F-8B8A-11C3CA703ECA}"/>
              </c:ext>
            </c:extLst>
          </c:dPt>
          <c:dPt>
            <c:idx val="1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26E-4E1F-8B8A-11C3CA703ECA}"/>
              </c:ext>
            </c:extLst>
          </c:dPt>
          <c:dPt>
            <c:idx val="1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26E-4E1F-8B8A-11C3CA703ECA}"/>
              </c:ext>
            </c:extLst>
          </c:dPt>
          <c:dPt>
            <c:idx val="1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26E-4E1F-8B8A-11C3CA703ECA}"/>
              </c:ext>
            </c:extLst>
          </c:dPt>
          <c:dPt>
            <c:idx val="1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26E-4E1F-8B8A-11C3CA703ECA}"/>
              </c:ext>
            </c:extLst>
          </c:dPt>
          <c:dPt>
            <c:idx val="1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26E-4E1F-8B8A-11C3CA703ECA}"/>
              </c:ext>
            </c:extLst>
          </c:dPt>
          <c:dPt>
            <c:idx val="1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26E-4E1F-8B8A-11C3CA703ECA}"/>
              </c:ext>
            </c:extLst>
          </c:dPt>
          <c:dPt>
            <c:idx val="1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26E-4E1F-8B8A-11C3CA703ECA}"/>
              </c:ext>
            </c:extLst>
          </c:dPt>
          <c:dPt>
            <c:idx val="2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26E-4E1F-8B8A-11C3CA703ECA}"/>
              </c:ext>
            </c:extLst>
          </c:dPt>
          <c:dPt>
            <c:idx val="2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26E-4E1F-8B8A-11C3CA703ECA}"/>
              </c:ext>
            </c:extLst>
          </c:dPt>
          <c:dPt>
            <c:idx val="2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26E-4E1F-8B8A-11C3CA703ECA}"/>
              </c:ext>
            </c:extLst>
          </c:dPt>
          <c:dPt>
            <c:idx val="2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26E-4E1F-8B8A-11C3CA703ECA}"/>
              </c:ext>
            </c:extLst>
          </c:dPt>
          <c:dPt>
            <c:idx val="2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26E-4E1F-8B8A-11C3CA703ECA}"/>
              </c:ext>
            </c:extLst>
          </c:dPt>
          <c:dPt>
            <c:idx val="2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26E-4E1F-8B8A-11C3CA703ECA}"/>
              </c:ext>
            </c:extLst>
          </c:dPt>
          <c:dPt>
            <c:idx val="2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26E-4E1F-8B8A-11C3CA703ECA}"/>
              </c:ext>
            </c:extLst>
          </c:dPt>
          <c:dPt>
            <c:idx val="2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26E-4E1F-8B8A-11C3CA703ECA}"/>
              </c:ext>
            </c:extLst>
          </c:dPt>
          <c:dPt>
            <c:idx val="2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26E-4E1F-8B8A-11C3CA703ECA}"/>
              </c:ext>
            </c:extLst>
          </c:dPt>
          <c:dPt>
            <c:idx val="2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26E-4E1F-8B8A-11C3CA703ECA}"/>
              </c:ext>
            </c:extLst>
          </c:dPt>
          <c:dPt>
            <c:idx val="3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26E-4E1F-8B8A-11C3CA703ECA}"/>
              </c:ext>
            </c:extLst>
          </c:dPt>
          <c:dPt>
            <c:idx val="3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26E-4E1F-8B8A-11C3CA703ECA}"/>
              </c:ext>
            </c:extLst>
          </c:dPt>
          <c:dPt>
            <c:idx val="3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26E-4E1F-8B8A-11C3CA703ECA}"/>
              </c:ext>
            </c:extLst>
          </c:dPt>
          <c:dPt>
            <c:idx val="3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26E-4E1F-8B8A-11C3CA703ECA}"/>
              </c:ext>
            </c:extLst>
          </c:dPt>
          <c:dPt>
            <c:idx val="3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26E-4E1F-8B8A-11C3CA703ECA}"/>
              </c:ext>
            </c:extLst>
          </c:dPt>
          <c:dPt>
            <c:idx val="3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26E-4E1F-8B8A-11C3CA703ECA}"/>
              </c:ext>
            </c:extLst>
          </c:dPt>
          <c:dPt>
            <c:idx val="3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26E-4E1F-8B8A-11C3CA703ECA}"/>
              </c:ext>
            </c:extLst>
          </c:dPt>
          <c:dPt>
            <c:idx val="3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26E-4E1F-8B8A-11C3CA703ECA}"/>
              </c:ext>
            </c:extLst>
          </c:dPt>
          <c:dPt>
            <c:idx val="3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26E-4E1F-8B8A-11C3CA703ECA}"/>
              </c:ext>
            </c:extLst>
          </c:dPt>
          <c:dPt>
            <c:idx val="3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26E-4E1F-8B8A-11C3CA703ECA}"/>
              </c:ext>
            </c:extLst>
          </c:dPt>
          <c:dPt>
            <c:idx val="4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26E-4E1F-8B8A-11C3CA703ECA}"/>
              </c:ext>
            </c:extLst>
          </c:dPt>
          <c:dPt>
            <c:idx val="4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26E-4E1F-8B8A-11C3CA703ECA}"/>
              </c:ext>
            </c:extLst>
          </c:dPt>
          <c:dPt>
            <c:idx val="4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26E-4E1F-8B8A-11C3CA703ECA}"/>
              </c:ext>
            </c:extLst>
          </c:dPt>
          <c:dPt>
            <c:idx val="4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26E-4E1F-8B8A-11C3CA703ECA}"/>
              </c:ext>
            </c:extLst>
          </c:dPt>
          <c:dPt>
            <c:idx val="4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26E-4E1F-8B8A-11C3CA703ECA}"/>
              </c:ext>
            </c:extLst>
          </c:dPt>
          <c:dPt>
            <c:idx val="4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26E-4E1F-8B8A-11C3CA703ECA}"/>
              </c:ext>
            </c:extLst>
          </c:dPt>
          <c:dPt>
            <c:idx val="4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26E-4E1F-8B8A-11C3CA703ECA}"/>
              </c:ext>
            </c:extLst>
          </c:dPt>
          <c:dPt>
            <c:idx val="4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26E-4E1F-8B8A-11C3CA703ECA}"/>
              </c:ext>
            </c:extLst>
          </c:dPt>
          <c:dPt>
            <c:idx val="4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26E-4E1F-8B8A-11C3CA703ECA}"/>
              </c:ext>
            </c:extLst>
          </c:dPt>
          <c:dPt>
            <c:idx val="4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26E-4E1F-8B8A-11C3CA703ECA}"/>
              </c:ext>
            </c:extLst>
          </c:dPt>
          <c:dPt>
            <c:idx val="5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26E-4E1F-8B8A-11C3CA703ECA}"/>
              </c:ext>
            </c:extLst>
          </c:dPt>
          <c:dPt>
            <c:idx val="5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26E-4E1F-8B8A-11C3CA703ECA}"/>
              </c:ext>
            </c:extLst>
          </c:dPt>
          <c:dPt>
            <c:idx val="5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26E-4E1F-8B8A-11C3CA703ECA}"/>
              </c:ext>
            </c:extLst>
          </c:dPt>
          <c:dPt>
            <c:idx val="5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26E-4E1F-8B8A-11C3CA703ECA}"/>
              </c:ext>
            </c:extLst>
          </c:dPt>
          <c:dPt>
            <c:idx val="5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26E-4E1F-8B8A-11C3CA703ECA}"/>
              </c:ext>
            </c:extLst>
          </c:dPt>
          <c:dPt>
            <c:idx val="5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26E-4E1F-8B8A-11C3CA703ECA}"/>
              </c:ext>
            </c:extLst>
          </c:dPt>
          <c:val>
            <c:numLit>
              <c:formatCode>General</c:formatCode>
              <c:ptCount val="5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010-480B-BE93-36607237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v>procenty</c:v>
          </c:tx>
          <c:dPt>
            <c:idx val="0"/>
            <c:bubble3D val="0"/>
            <c:spPr>
              <a:noFill/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10-480B-BE93-366072377366}"/>
              </c:ext>
            </c:extLst>
          </c:dPt>
          <c:dPt>
            <c:idx val="1"/>
            <c:bubble3D val="0"/>
            <c:spPr>
              <a:solidFill>
                <a:schemeClr val="tx1">
                  <a:alpha val="73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010-480B-BE93-366072377366}"/>
              </c:ext>
            </c:extLst>
          </c:dPt>
          <c:val>
            <c:numRef>
              <c:f>'Pivottables - Income Sources'!$Q$4:$R$4</c:f>
              <c:numCache>
                <c:formatCode>0%</c:formatCode>
                <c:ptCount val="2"/>
                <c:pt idx="0">
                  <c:v>0.90090807400075601</c:v>
                </c:pt>
                <c:pt idx="1">
                  <c:v>9.909192599924399E-2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10-480B-BE93-36607237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14479440069996E-2"/>
          <c:y val="4.6296296296296294E-2"/>
          <c:w val="0.8835299650043744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2">
                    <a:lumMod val="75000"/>
                  </a:schemeClr>
                </a:gs>
                <a:gs pos="6000">
                  <a:schemeClr val="accent2">
                    <a:lumMod val="20000"/>
                    <a:lumOff val="80000"/>
                  </a:schemeClr>
                </a:gs>
                <a:gs pos="55000">
                  <a:schemeClr val="accent2">
                    <a:lumMod val="60000"/>
                    <a:lumOff val="40000"/>
                  </a:schemeClr>
                </a:gs>
              </a:gsLst>
              <a:lin ang="8100000" scaled="1"/>
            </a:gradFill>
            <a:ln>
              <a:noFill/>
            </a:ln>
            <a:effectLst/>
          </c:spPr>
          <c:invertIfNegative val="0"/>
          <c:cat>
            <c:strRef>
              <c:f>'Pivottables - Income Sources'!$V$3:$V$14</c:f>
              <c:strCache>
                <c:ptCount val="12"/>
                <c:pt idx="0">
                  <c:v>May</c:v>
                </c:pt>
                <c:pt idx="1">
                  <c:v>Sep</c:v>
                </c:pt>
                <c:pt idx="2">
                  <c:v>Aug</c:v>
                </c:pt>
                <c:pt idx="3">
                  <c:v>Jan</c:v>
                </c:pt>
                <c:pt idx="4">
                  <c:v>Nov</c:v>
                </c:pt>
                <c:pt idx="5">
                  <c:v>Apr</c:v>
                </c:pt>
                <c:pt idx="6">
                  <c:v>Dec</c:v>
                </c:pt>
                <c:pt idx="7">
                  <c:v>Mar</c:v>
                </c:pt>
                <c:pt idx="8">
                  <c:v>Oct</c:v>
                </c:pt>
                <c:pt idx="9">
                  <c:v>Jul</c:v>
                </c:pt>
                <c:pt idx="10">
                  <c:v>Feb</c:v>
                </c:pt>
                <c:pt idx="11">
                  <c:v>Jun</c:v>
                </c:pt>
              </c:strCache>
            </c:strRef>
          </c:cat>
          <c:val>
            <c:numRef>
              <c:f>'Pivottables - Income Sources'!$W$3:$W$14</c:f>
              <c:numCache>
                <c:formatCode>General</c:formatCode>
                <c:ptCount val="12"/>
                <c:pt idx="0">
                  <c:v>15040.024000000001</c:v>
                </c:pt>
                <c:pt idx="1">
                  <c:v>14345.809000000001</c:v>
                </c:pt>
                <c:pt idx="2">
                  <c:v>14278.237000000001</c:v>
                </c:pt>
                <c:pt idx="3">
                  <c:v>14208.490000000002</c:v>
                </c:pt>
                <c:pt idx="4">
                  <c:v>14015.124000000003</c:v>
                </c:pt>
                <c:pt idx="5">
                  <c:v>13640.960000000003</c:v>
                </c:pt>
                <c:pt idx="6">
                  <c:v>13376.960000000003</c:v>
                </c:pt>
                <c:pt idx="7">
                  <c:v>13376.960000000003</c:v>
                </c:pt>
                <c:pt idx="8">
                  <c:v>13376.960000000003</c:v>
                </c:pt>
                <c:pt idx="9">
                  <c:v>13376.960000000003</c:v>
                </c:pt>
                <c:pt idx="10">
                  <c:v>13376.960000000003</c:v>
                </c:pt>
                <c:pt idx="11">
                  <c:v>13376.960000000003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4-4089-8198-B98B79F2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998368"/>
        <c:axId val="1400998848"/>
      </c:barChart>
      <c:catAx>
        <c:axId val="140099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0998848"/>
        <c:crosses val="autoZero"/>
        <c:auto val="1"/>
        <c:lblAlgn val="ctr"/>
        <c:lblOffset val="100"/>
        <c:noMultiLvlLbl val="0"/>
      </c:catAx>
      <c:valAx>
        <c:axId val="14009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09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04-462A-B8FD-32982E5485BA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4-462A-B8FD-32982E5485BA}"/>
              </c:ext>
            </c:extLst>
          </c:dPt>
          <c:cat>
            <c:strRef>
              <c:f>'Pivottables - Income Sources'!$F$33:$F$34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'Pivottables - Income Sources'!$G$33:$G$34</c:f>
              <c:numCache>
                <c:formatCode>_(* #\ ##0_);_(* \(#\ ##0\);_(* "-"??_);_(@_)</c:formatCode>
                <c:ptCount val="2"/>
                <c:pt idx="0">
                  <c:v>714241.08000000019</c:v>
                </c:pt>
                <c:pt idx="1">
                  <c:v>114710.94000000002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04-462A-B8FD-32982E54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02273323628946E-4"/>
          <c:y val="2.9190471381078786E-3"/>
          <c:w val="0.99901694106418515"/>
          <c:h val="0.9970807849958826"/>
        </c:manualLayout>
      </c:layout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1000">
                  <a:srgbClr val="002060"/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8100000" scaled="1"/>
              <a:tileRect/>
            </a:gradFill>
            <a:ln w="25400">
              <a:noFill/>
            </a:ln>
            <a:effectLst>
              <a:glow rad="101600">
                <a:srgbClr val="194AFE">
                  <a:alpha val="26000"/>
                </a:srgb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605989F-438C-4B97-A459-9E3C93D7F03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091-47A7-802A-AF9623992801}"/>
                </c:ext>
              </c:extLst>
            </c:dLbl>
            <c:dLbl>
              <c:idx val="1"/>
              <c:layout>
                <c:manualLayout>
                  <c:x val="-0.13416090145472498"/>
                  <c:y val="-1.2548953097333131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DD8F828C-AEDC-4FFF-B6B4-906CD6A483DE}" type="CELLRANGE">
                      <a:rPr lang="en-US"/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71316496704114"/>
                      <c:h val="5.98420787158073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091-47A7-802A-AF9623992801}"/>
                </c:ext>
              </c:extLst>
            </c:dLbl>
            <c:dLbl>
              <c:idx val="2"/>
              <c:layout>
                <c:manualLayout>
                  <c:x val="-0.10772473593444741"/>
                  <c:y val="-1.670340713952596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61B7F60E-190A-4892-8818-A5FBCEFA4AC4}" type="CELLRANGE">
                      <a:rPr lang="en-US"/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8615531450175"/>
                      <c:h val="0.1009206399141352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091-47A7-802A-AF96239928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364A3D-E9C1-4C74-9976-4F859E31A84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091-47A7-802A-AF9623992801}"/>
                </c:ext>
              </c:extLst>
            </c:dLbl>
            <c:dLbl>
              <c:idx val="4"/>
              <c:layout>
                <c:manualLayout>
                  <c:x val="-0.10784621975629177"/>
                  <c:y val="-1.17756587020633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FFEEEE3D-AAC3-4A0D-AE9D-62F21820E58E}" type="CELLRANGE">
                      <a:rPr lang="en-US" sz="160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</a:rPr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67025683528447E-2"/>
                      <c:h val="5.09512514650869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091-47A7-802A-AF9623992801}"/>
                </c:ext>
              </c:extLst>
            </c:dLbl>
            <c:dLbl>
              <c:idx val="5"/>
              <c:layout>
                <c:manualLayout>
                  <c:x val="-0.11073471934423224"/>
                  <c:y val="1.0842021724855044E-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7F3B9C06-548F-43B4-A824-E1AB456D017A}" type="CELLRANGE">
                      <a:rPr lang="en-US"/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534110775862989E-2"/>
                      <c:h val="4.08129351395573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091-47A7-802A-AF9623992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-18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'Pivottables - Income Sources'!$I$4:$I$9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'Pivottables - Income Sources'!$J$4:$J$9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'Pivottables - Income Sources'!$K$4:$K$9</c:f>
              <c:numCache>
                <c:formatCode>#,##0</c:formatCode>
                <c:ptCount val="6"/>
                <c:pt idx="0">
                  <c:v>174300</c:v>
                </c:pt>
                <c:pt idx="1">
                  <c:v>128451.90000000004</c:v>
                </c:pt>
                <c:pt idx="2">
                  <c:v>60477.279999999984</c:v>
                </c:pt>
                <c:pt idx="3">
                  <c:v>155729.65499999997</c:v>
                </c:pt>
                <c:pt idx="4">
                  <c:v>82830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'Pivottables - Income Sources'!$M$4:$M$9</c15:f>
                <c15:dlblRangeCache>
                  <c:ptCount val="6"/>
                  <c:pt idx="0">
                    <c:v>174 300</c:v>
                  </c:pt>
                  <c:pt idx="1">
                    <c:v>128 452</c:v>
                  </c:pt>
                  <c:pt idx="2">
                    <c:v>60 477</c:v>
                  </c:pt>
                  <c:pt idx="3">
                    <c:v>155 730</c:v>
                  </c:pt>
                  <c:pt idx="4">
                    <c:v>82 830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091-47A7-802A-AF9623992801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60000">
                  <a:srgbClr val="249DBA"/>
                </a:gs>
                <a:gs pos="1000">
                  <a:srgbClr val="002060"/>
                </a:gs>
                <a:gs pos="40471">
                  <a:srgbClr val="18749C"/>
                </a:gs>
                <a:gs pos="84360">
                  <a:srgbClr val="95CDDF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8100000" scaled="1"/>
            </a:gra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55000">
                    <a:srgbClr val="249DBA"/>
                  </a:gs>
                  <a:gs pos="1000">
                    <a:srgbClr val="002060"/>
                  </a:gs>
                  <a:gs pos="40471">
                    <a:srgbClr val="18749C"/>
                  </a:gs>
                  <a:gs pos="73000">
                    <a:srgbClr val="95CDDF"/>
                  </a:gs>
                  <a:gs pos="98000">
                    <a:schemeClr val="accent1">
                      <a:lumMod val="20000"/>
                      <a:lumOff val="80000"/>
                    </a:schemeClr>
                  </a:gs>
                </a:gsLst>
                <a:lin ang="8100000" scaled="1"/>
              </a:gradFill>
              <a:ln w="25400"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2091-47A7-802A-AF96239928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D35CEF0-ED47-4A8E-B01F-6CB3A4A10B1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091-47A7-802A-AF96239928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3C4BF7-8D62-4669-8E49-E2C859845EC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091-47A7-802A-AF96239928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E110D9-C025-434C-8E5B-033C9BDCFB4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091-47A7-802A-AF96239928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80DEB9-3C13-413D-9BBD-AA1674108DE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091-47A7-802A-AF96239928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FBA4A1-7F82-44A1-A090-82E83E6D1D4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091-47A7-802A-AF9623992801}"/>
                </c:ext>
              </c:extLst>
            </c:dLbl>
            <c:dLbl>
              <c:idx val="5"/>
              <c:layout>
                <c:manualLayout>
                  <c:x val="-0.13177409853256483"/>
                  <c:y val="-1.7157697676627127E-3"/>
                </c:manualLayout>
              </c:layout>
              <c:tx>
                <c:rich>
                  <a:bodyPr/>
                  <a:lstStyle/>
                  <a:p>
                    <a:fld id="{18F6A6D3-E8AE-40AB-A31A-8B812F0D304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091-47A7-802A-AF9623992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-18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'Pivottables - Income Sources'!$I$4:$I$9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'Pivottables - Income Sources'!$J$4:$J$9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'Pivottables - Income Sources'!$L$4:$L$9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227163.18499999991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'Pivottables - Income Sources'!$L$4:$L$9</c15:f>
                <c15:dlblRangeCache>
                  <c:ptCount val="6"/>
                  <c:pt idx="5">
                    <c:v>227 163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2091-47A7-802A-AF96239928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56771759"/>
        <c:axId val="356773679"/>
      </c:bubbleChart>
      <c:valAx>
        <c:axId val="35677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773679"/>
        <c:crosses val="autoZero"/>
        <c:crossBetween val="midCat"/>
      </c:valAx>
      <c:valAx>
        <c:axId val="356773679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5677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85574050362782"/>
          <c:y val="0"/>
          <c:w val="0.67744344857020911"/>
          <c:h val="1"/>
        </c:manualLayout>
      </c:layout>
      <c:doughnutChart>
        <c:varyColors val="1"/>
        <c:ser>
          <c:idx val="0"/>
          <c:order val="0"/>
          <c:spPr>
            <a:gradFill>
              <a:gsLst>
                <a:gs pos="17000">
                  <a:schemeClr val="accent5">
                    <a:lumMod val="25000"/>
                    <a:lumOff val="75000"/>
                  </a:schemeClr>
                </a:gs>
                <a:gs pos="57000">
                  <a:schemeClr val="accent5">
                    <a:lumMod val="60000"/>
                    <a:lumOff val="40000"/>
                  </a:schemeClr>
                </a:gs>
                <a:gs pos="97000">
                  <a:schemeClr val="accent5">
                    <a:lumMod val="75000"/>
                  </a:schemeClr>
                </a:gs>
              </a:gsLst>
              <a:lin ang="8100000" scaled="1"/>
            </a:gradFill>
            <a:ln w="14605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C8-45E9-BF3D-4ABB70F1F096}"/>
              </c:ext>
            </c:extLst>
          </c:dPt>
          <c:dPt>
            <c:idx val="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C8-45E9-BF3D-4ABB70F1F096}"/>
              </c:ext>
            </c:extLst>
          </c:dPt>
          <c:dPt>
            <c:idx val="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C8-45E9-BF3D-4ABB70F1F096}"/>
              </c:ext>
            </c:extLst>
          </c:dPt>
          <c:dPt>
            <c:idx val="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C8-45E9-BF3D-4ABB70F1F096}"/>
              </c:ext>
            </c:extLst>
          </c:dPt>
          <c:dPt>
            <c:idx val="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C8-45E9-BF3D-4ABB70F1F096}"/>
              </c:ext>
            </c:extLst>
          </c:dPt>
          <c:dPt>
            <c:idx val="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C8-45E9-BF3D-4ABB70F1F096}"/>
              </c:ext>
            </c:extLst>
          </c:dPt>
          <c:dPt>
            <c:idx val="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C8-45E9-BF3D-4ABB70F1F096}"/>
              </c:ext>
            </c:extLst>
          </c:dPt>
          <c:dPt>
            <c:idx val="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C8-45E9-BF3D-4ABB70F1F096}"/>
              </c:ext>
            </c:extLst>
          </c:dPt>
          <c:dPt>
            <c:idx val="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C8-45E9-BF3D-4ABB70F1F096}"/>
              </c:ext>
            </c:extLst>
          </c:dPt>
          <c:dPt>
            <c:idx val="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8C8-45E9-BF3D-4ABB70F1F096}"/>
              </c:ext>
            </c:extLst>
          </c:dPt>
          <c:dPt>
            <c:idx val="1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8C8-45E9-BF3D-4ABB70F1F096}"/>
              </c:ext>
            </c:extLst>
          </c:dPt>
          <c:dPt>
            <c:idx val="1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8C8-45E9-BF3D-4ABB70F1F096}"/>
              </c:ext>
            </c:extLst>
          </c:dPt>
          <c:dPt>
            <c:idx val="1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8C8-45E9-BF3D-4ABB70F1F096}"/>
              </c:ext>
            </c:extLst>
          </c:dPt>
          <c:dPt>
            <c:idx val="1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8C8-45E9-BF3D-4ABB70F1F096}"/>
              </c:ext>
            </c:extLst>
          </c:dPt>
          <c:dPt>
            <c:idx val="1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8C8-45E9-BF3D-4ABB70F1F096}"/>
              </c:ext>
            </c:extLst>
          </c:dPt>
          <c:dPt>
            <c:idx val="1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8C8-45E9-BF3D-4ABB70F1F096}"/>
              </c:ext>
            </c:extLst>
          </c:dPt>
          <c:dPt>
            <c:idx val="1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8C8-45E9-BF3D-4ABB70F1F096}"/>
              </c:ext>
            </c:extLst>
          </c:dPt>
          <c:dPt>
            <c:idx val="1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8C8-45E9-BF3D-4ABB70F1F096}"/>
              </c:ext>
            </c:extLst>
          </c:dPt>
          <c:dPt>
            <c:idx val="1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8C8-45E9-BF3D-4ABB70F1F096}"/>
              </c:ext>
            </c:extLst>
          </c:dPt>
          <c:dPt>
            <c:idx val="1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8C8-45E9-BF3D-4ABB70F1F096}"/>
              </c:ext>
            </c:extLst>
          </c:dPt>
          <c:dPt>
            <c:idx val="2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8C8-45E9-BF3D-4ABB70F1F096}"/>
              </c:ext>
            </c:extLst>
          </c:dPt>
          <c:dPt>
            <c:idx val="2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8C8-45E9-BF3D-4ABB70F1F096}"/>
              </c:ext>
            </c:extLst>
          </c:dPt>
          <c:dPt>
            <c:idx val="2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8C8-45E9-BF3D-4ABB70F1F096}"/>
              </c:ext>
            </c:extLst>
          </c:dPt>
          <c:dPt>
            <c:idx val="2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8C8-45E9-BF3D-4ABB70F1F096}"/>
              </c:ext>
            </c:extLst>
          </c:dPt>
          <c:dPt>
            <c:idx val="2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8C8-45E9-BF3D-4ABB70F1F096}"/>
              </c:ext>
            </c:extLst>
          </c:dPt>
          <c:dPt>
            <c:idx val="2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8C8-45E9-BF3D-4ABB70F1F096}"/>
              </c:ext>
            </c:extLst>
          </c:dPt>
          <c:dPt>
            <c:idx val="2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8C8-45E9-BF3D-4ABB70F1F096}"/>
              </c:ext>
            </c:extLst>
          </c:dPt>
          <c:dPt>
            <c:idx val="2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8C8-45E9-BF3D-4ABB70F1F096}"/>
              </c:ext>
            </c:extLst>
          </c:dPt>
          <c:dPt>
            <c:idx val="2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8C8-45E9-BF3D-4ABB70F1F096}"/>
              </c:ext>
            </c:extLst>
          </c:dPt>
          <c:dPt>
            <c:idx val="2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8C8-45E9-BF3D-4ABB70F1F096}"/>
              </c:ext>
            </c:extLst>
          </c:dPt>
          <c:dPt>
            <c:idx val="3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8C8-45E9-BF3D-4ABB70F1F096}"/>
              </c:ext>
            </c:extLst>
          </c:dPt>
          <c:dPt>
            <c:idx val="3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8C8-45E9-BF3D-4ABB70F1F096}"/>
              </c:ext>
            </c:extLst>
          </c:dPt>
          <c:dPt>
            <c:idx val="3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8C8-45E9-BF3D-4ABB70F1F096}"/>
              </c:ext>
            </c:extLst>
          </c:dPt>
          <c:dPt>
            <c:idx val="3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8C8-45E9-BF3D-4ABB70F1F096}"/>
              </c:ext>
            </c:extLst>
          </c:dPt>
          <c:dPt>
            <c:idx val="3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8C8-45E9-BF3D-4ABB70F1F096}"/>
              </c:ext>
            </c:extLst>
          </c:dPt>
          <c:dPt>
            <c:idx val="3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8C8-45E9-BF3D-4ABB70F1F096}"/>
              </c:ext>
            </c:extLst>
          </c:dPt>
          <c:dPt>
            <c:idx val="3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8C8-45E9-BF3D-4ABB70F1F096}"/>
              </c:ext>
            </c:extLst>
          </c:dPt>
          <c:dPt>
            <c:idx val="3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8C8-45E9-BF3D-4ABB70F1F096}"/>
              </c:ext>
            </c:extLst>
          </c:dPt>
          <c:dPt>
            <c:idx val="3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8C8-45E9-BF3D-4ABB70F1F096}"/>
              </c:ext>
            </c:extLst>
          </c:dPt>
          <c:dPt>
            <c:idx val="3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8C8-45E9-BF3D-4ABB70F1F096}"/>
              </c:ext>
            </c:extLst>
          </c:dPt>
          <c:dPt>
            <c:idx val="4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8C8-45E9-BF3D-4ABB70F1F096}"/>
              </c:ext>
            </c:extLst>
          </c:dPt>
          <c:dPt>
            <c:idx val="4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8C8-45E9-BF3D-4ABB70F1F096}"/>
              </c:ext>
            </c:extLst>
          </c:dPt>
          <c:dPt>
            <c:idx val="4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8C8-45E9-BF3D-4ABB70F1F096}"/>
              </c:ext>
            </c:extLst>
          </c:dPt>
          <c:dPt>
            <c:idx val="4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8C8-45E9-BF3D-4ABB70F1F096}"/>
              </c:ext>
            </c:extLst>
          </c:dPt>
          <c:dPt>
            <c:idx val="4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8C8-45E9-BF3D-4ABB70F1F096}"/>
              </c:ext>
            </c:extLst>
          </c:dPt>
          <c:dPt>
            <c:idx val="4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8C8-45E9-BF3D-4ABB70F1F096}"/>
              </c:ext>
            </c:extLst>
          </c:dPt>
          <c:dPt>
            <c:idx val="4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8C8-45E9-BF3D-4ABB70F1F096}"/>
              </c:ext>
            </c:extLst>
          </c:dPt>
          <c:dPt>
            <c:idx val="4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8C8-45E9-BF3D-4ABB70F1F096}"/>
              </c:ext>
            </c:extLst>
          </c:dPt>
          <c:dPt>
            <c:idx val="4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8C8-45E9-BF3D-4ABB70F1F096}"/>
              </c:ext>
            </c:extLst>
          </c:dPt>
          <c:dPt>
            <c:idx val="4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8C8-45E9-BF3D-4ABB70F1F096}"/>
              </c:ext>
            </c:extLst>
          </c:dPt>
          <c:dPt>
            <c:idx val="5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8C8-45E9-BF3D-4ABB70F1F096}"/>
              </c:ext>
            </c:extLst>
          </c:dPt>
          <c:dPt>
            <c:idx val="5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8C8-45E9-BF3D-4ABB70F1F096}"/>
              </c:ext>
            </c:extLst>
          </c:dPt>
          <c:dPt>
            <c:idx val="5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8C8-45E9-BF3D-4ABB70F1F096}"/>
              </c:ext>
            </c:extLst>
          </c:dPt>
          <c:dPt>
            <c:idx val="5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8C8-45E9-BF3D-4ABB70F1F096}"/>
              </c:ext>
            </c:extLst>
          </c:dPt>
          <c:dPt>
            <c:idx val="5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8C8-45E9-BF3D-4ABB70F1F096}"/>
              </c:ext>
            </c:extLst>
          </c:dPt>
          <c:dPt>
            <c:idx val="5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8C8-45E9-BF3D-4ABB70F1F096}"/>
              </c:ext>
            </c:extLst>
          </c:dPt>
          <c:val>
            <c:numLit>
              <c:formatCode>General</c:formatCode>
              <c:ptCount val="5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70-78C8-45E9-BF3D-4ABB70F1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v>procenty</c:v>
          </c:tx>
          <c:dPt>
            <c:idx val="0"/>
            <c:bubble3D val="0"/>
            <c:spPr>
              <a:noFill/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78C8-45E9-BF3D-4ABB70F1F09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  <a:alpha val="76000"/>
                </a:schemeClr>
              </a:solidFill>
              <a:ln w="19050">
                <a:solidFill>
                  <a:schemeClr val="tx1">
                    <a:lumMod val="95000"/>
                    <a:lumOff val="5000"/>
                    <a:alpha val="3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78C8-45E9-BF3D-4ABB70F1F096}"/>
              </c:ext>
            </c:extLst>
          </c:dPt>
          <c:val>
            <c:numRef>
              <c:f>'Pivottables - Income Sources'!$Q$4:$R$4</c:f>
              <c:numCache>
                <c:formatCode>0%</c:formatCode>
                <c:ptCount val="2"/>
                <c:pt idx="0">
                  <c:v>0.90090807400075601</c:v>
                </c:pt>
                <c:pt idx="1">
                  <c:v>9.909192599924399E-2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8C8-45E9-BF3D-4ABB70F1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hyperlink" Target="#Geographically!A1"/><Relationship Id="rId7" Type="http://schemas.openxmlformats.org/officeDocument/2006/relationships/chart" Target="../charts/chart6.xml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10" Type="http://schemas.openxmlformats.org/officeDocument/2006/relationships/chart" Target="../charts/chart9.xml"/><Relationship Id="rId4" Type="http://schemas.openxmlformats.org/officeDocument/2006/relationships/hyperlink" Target="#'Projects Status'!A1"/><Relationship Id="rId9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all.com/world-map-png/download/25348" TargetMode="External"/><Relationship Id="rId3" Type="http://schemas.openxmlformats.org/officeDocument/2006/relationships/hyperlink" Target="#Geographically!A1"/><Relationship Id="rId7" Type="http://schemas.openxmlformats.org/officeDocument/2006/relationships/image" Target="../media/image3.png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11" Type="http://schemas.openxmlformats.org/officeDocument/2006/relationships/image" Target="../media/image5.svg"/><Relationship Id="rId5" Type="http://schemas.openxmlformats.org/officeDocument/2006/relationships/image" Target="../media/image1.png"/><Relationship Id="rId10" Type="http://schemas.openxmlformats.org/officeDocument/2006/relationships/image" Target="../media/image4.png"/><Relationship Id="rId4" Type="http://schemas.openxmlformats.org/officeDocument/2006/relationships/hyperlink" Target="#'Projects Status'!A1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10</xdr:row>
      <xdr:rowOff>38100</xdr:rowOff>
    </xdr:from>
    <xdr:to>
      <xdr:col>2</xdr:col>
      <xdr:colOff>678180</xdr:colOff>
      <xdr:row>23</xdr:row>
      <xdr:rowOff>127635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 2">
              <a:extLst>
                <a:ext uri="{FF2B5EF4-FFF2-40B4-BE49-F238E27FC236}">
                  <a16:creationId xmlns:a16="http://schemas.microsoft.com/office/drawing/2014/main" id="{0EAD8822-A720-ED40-D7B6-6B3C230EBF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" y="18669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</xdr:col>
      <xdr:colOff>22860</xdr:colOff>
      <xdr:row>24</xdr:row>
      <xdr:rowOff>38100</xdr:rowOff>
    </xdr:from>
    <xdr:to>
      <xdr:col>4</xdr:col>
      <xdr:colOff>38100</xdr:colOff>
      <xdr:row>38</xdr:row>
      <xdr:rowOff>163830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0B0139F-FCA6-459F-5E9C-76BB47C1D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10</xdr:row>
      <xdr:rowOff>80010</xdr:rowOff>
    </xdr:from>
    <xdr:to>
      <xdr:col>10</xdr:col>
      <xdr:colOff>76200</xdr:colOff>
      <xdr:row>28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DC210CA-4D0C-4201-ED08-5C257FD42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160020</xdr:colOff>
      <xdr:row>12</xdr:row>
      <xdr:rowOff>91440</xdr:rowOff>
    </xdr:from>
    <xdr:to>
      <xdr:col>2</xdr:col>
      <xdr:colOff>792480</xdr:colOff>
      <xdr:row>25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Year">
              <a:extLst>
                <a:ext uri="{FF2B5EF4-FFF2-40B4-BE49-F238E27FC236}">
                  <a16:creationId xmlns:a16="http://schemas.microsoft.com/office/drawing/2014/main" id="{B8BC5C82-08B1-DC15-7350-0B5055053D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" y="2286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19</xdr:col>
      <xdr:colOff>198120</xdr:colOff>
      <xdr:row>16</xdr:row>
      <xdr:rowOff>11430</xdr:rowOff>
    </xdr:from>
    <xdr:to>
      <xdr:col>22</xdr:col>
      <xdr:colOff>434340</xdr:colOff>
      <xdr:row>31</xdr:row>
      <xdr:rowOff>11430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9D5F37E-9215-F896-A50A-55BE99A4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29</xdr:row>
      <xdr:rowOff>156210</xdr:rowOff>
    </xdr:from>
    <xdr:to>
      <xdr:col>14</xdr:col>
      <xdr:colOff>830580</xdr:colOff>
      <xdr:row>44</xdr:row>
      <xdr:rowOff>156210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ED20BBD-8955-70D3-2027-2892DF999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853440</xdr:colOff>
      <xdr:row>45</xdr:row>
      <xdr:rowOff>76200</xdr:rowOff>
    </xdr:from>
    <xdr:to>
      <xdr:col>14</xdr:col>
      <xdr:colOff>777240</xdr:colOff>
      <xdr:row>67</xdr:row>
      <xdr:rowOff>91440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9188311-D442-6326-D31A-A75A74F9B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206829</xdr:colOff>
      <xdr:row>8</xdr:row>
      <xdr:rowOff>141514</xdr:rowOff>
    </xdr:from>
    <xdr:to>
      <xdr:col>8</xdr:col>
      <xdr:colOff>468086</xdr:colOff>
      <xdr:row>12</xdr:row>
      <xdr:rowOff>130628</xdr:rowOff>
    </xdr:to>
    <xdr:cxnSp macro="">
      <xdr:nvCxnSpPr>
        <xdr:cNvPr id="83" name="Łącznik prosty 82">
          <a:extLst>
            <a:ext uri="{FF2B5EF4-FFF2-40B4-BE49-F238E27FC236}">
              <a16:creationId xmlns:a16="http://schemas.microsoft.com/office/drawing/2014/main" id="{8A008A11-F4AB-1D53-17BC-5B583CB0E6A2}"/>
            </a:ext>
          </a:extLst>
        </xdr:cNvPr>
        <xdr:cNvCxnSpPr/>
      </xdr:nvCxnSpPr>
      <xdr:spPr>
        <a:xfrm>
          <a:off x="5083629" y="1621971"/>
          <a:ext cx="261257" cy="729343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268866</xdr:colOff>
      <xdr:row>13</xdr:row>
      <xdr:rowOff>485</xdr:rowOff>
    </xdr:from>
    <xdr:to>
      <xdr:col>8</xdr:col>
      <xdr:colOff>304800</xdr:colOff>
      <xdr:row>13</xdr:row>
      <xdr:rowOff>119743</xdr:rowOff>
    </xdr:to>
    <xdr:cxnSp macro="">
      <xdr:nvCxnSpPr>
        <xdr:cNvPr id="85" name="Łącznik prosty 84">
          <a:extLst>
            <a:ext uri="{FF2B5EF4-FFF2-40B4-BE49-F238E27FC236}">
              <a16:creationId xmlns:a16="http://schemas.microsoft.com/office/drawing/2014/main" id="{256592A9-83DB-4202-AED6-5F6B8B41CBDE}"/>
            </a:ext>
          </a:extLst>
        </xdr:cNvPr>
        <xdr:cNvCxnSpPr>
          <a:stCxn id="13" idx="5"/>
        </xdr:cNvCxnSpPr>
      </xdr:nvCxnSpPr>
      <xdr:spPr>
        <a:xfrm>
          <a:off x="4536066" y="2406228"/>
          <a:ext cx="645534" cy="119258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381000</xdr:colOff>
      <xdr:row>21</xdr:row>
      <xdr:rowOff>32657</xdr:rowOff>
    </xdr:from>
    <xdr:to>
      <xdr:col>21</xdr:col>
      <xdr:colOff>348343</xdr:colOff>
      <xdr:row>22</xdr:row>
      <xdr:rowOff>97972</xdr:rowOff>
    </xdr:to>
    <xdr:cxnSp macro="">
      <xdr:nvCxnSpPr>
        <xdr:cNvPr id="95" name="Łącznik prosty 94">
          <a:extLst>
            <a:ext uri="{FF2B5EF4-FFF2-40B4-BE49-F238E27FC236}">
              <a16:creationId xmlns:a16="http://schemas.microsoft.com/office/drawing/2014/main" id="{B023E228-D665-423B-83B4-21B4E15F3B37}"/>
            </a:ext>
          </a:extLst>
        </xdr:cNvPr>
        <xdr:cNvCxnSpPr/>
      </xdr:nvCxnSpPr>
      <xdr:spPr>
        <a:xfrm flipV="1">
          <a:off x="12573000" y="3918857"/>
          <a:ext cx="576943" cy="250372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315686</xdr:colOff>
      <xdr:row>55</xdr:row>
      <xdr:rowOff>10886</xdr:rowOff>
    </xdr:from>
    <xdr:to>
      <xdr:col>22</xdr:col>
      <xdr:colOff>76200</xdr:colOff>
      <xdr:row>58</xdr:row>
      <xdr:rowOff>21772</xdr:rowOff>
    </xdr:to>
    <xdr:cxnSp macro="">
      <xdr:nvCxnSpPr>
        <xdr:cNvPr id="98" name="Łącznik prosty 97">
          <a:extLst>
            <a:ext uri="{FF2B5EF4-FFF2-40B4-BE49-F238E27FC236}">
              <a16:creationId xmlns:a16="http://schemas.microsoft.com/office/drawing/2014/main" id="{24EFA8D0-E3EE-4BF2-90AD-E85FA5F082FE}"/>
            </a:ext>
          </a:extLst>
        </xdr:cNvPr>
        <xdr:cNvCxnSpPr/>
      </xdr:nvCxnSpPr>
      <xdr:spPr>
        <a:xfrm>
          <a:off x="13117286" y="10189029"/>
          <a:ext cx="370114" cy="566057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511629</xdr:colOff>
      <xdr:row>54</xdr:row>
      <xdr:rowOff>0</xdr:rowOff>
    </xdr:from>
    <xdr:to>
      <xdr:col>22</xdr:col>
      <xdr:colOff>466164</xdr:colOff>
      <xdr:row>54</xdr:row>
      <xdr:rowOff>177693</xdr:rowOff>
    </xdr:to>
    <xdr:cxnSp macro="">
      <xdr:nvCxnSpPr>
        <xdr:cNvPr id="107" name="Łącznik prosty 106">
          <a:extLst>
            <a:ext uri="{FF2B5EF4-FFF2-40B4-BE49-F238E27FC236}">
              <a16:creationId xmlns:a16="http://schemas.microsoft.com/office/drawing/2014/main" id="{6A63160B-D8AE-4C1A-9479-81D3DC713BB1}"/>
            </a:ext>
          </a:extLst>
        </xdr:cNvPr>
        <xdr:cNvCxnSpPr>
          <a:endCxn id="80" idx="2"/>
        </xdr:cNvCxnSpPr>
      </xdr:nvCxnSpPr>
      <xdr:spPr>
        <a:xfrm>
          <a:off x="13313229" y="9993086"/>
          <a:ext cx="564135" cy="177693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102454</xdr:colOff>
      <xdr:row>60</xdr:row>
      <xdr:rowOff>126788</xdr:rowOff>
    </xdr:from>
    <xdr:to>
      <xdr:col>14</xdr:col>
      <xdr:colOff>152400</xdr:colOff>
      <xdr:row>64</xdr:row>
      <xdr:rowOff>76200</xdr:rowOff>
    </xdr:to>
    <xdr:cxnSp macro="">
      <xdr:nvCxnSpPr>
        <xdr:cNvPr id="110" name="Łącznik prosty 109">
          <a:extLst>
            <a:ext uri="{FF2B5EF4-FFF2-40B4-BE49-F238E27FC236}">
              <a16:creationId xmlns:a16="http://schemas.microsoft.com/office/drawing/2014/main" id="{D33FD73B-F368-484A-A87B-281E21135DF0}"/>
            </a:ext>
          </a:extLst>
        </xdr:cNvPr>
        <xdr:cNvCxnSpPr>
          <a:stCxn id="175" idx="4"/>
        </xdr:cNvCxnSpPr>
      </xdr:nvCxnSpPr>
      <xdr:spPr>
        <a:xfrm>
          <a:off x="8636854" y="11230217"/>
          <a:ext cx="49946" cy="689640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54429</xdr:colOff>
      <xdr:row>59</xdr:row>
      <xdr:rowOff>54429</xdr:rowOff>
    </xdr:from>
    <xdr:to>
      <xdr:col>13</xdr:col>
      <xdr:colOff>402771</xdr:colOff>
      <xdr:row>61</xdr:row>
      <xdr:rowOff>65314</xdr:rowOff>
    </xdr:to>
    <xdr:cxnSp macro="">
      <xdr:nvCxnSpPr>
        <xdr:cNvPr id="114" name="Łącznik prosty 113">
          <a:extLst>
            <a:ext uri="{FF2B5EF4-FFF2-40B4-BE49-F238E27FC236}">
              <a16:creationId xmlns:a16="http://schemas.microsoft.com/office/drawing/2014/main" id="{44D4BC76-FD28-44FE-A234-025B604DD431}"/>
            </a:ext>
          </a:extLst>
        </xdr:cNvPr>
        <xdr:cNvCxnSpPr/>
      </xdr:nvCxnSpPr>
      <xdr:spPr>
        <a:xfrm flipH="1">
          <a:off x="7979229" y="10972800"/>
          <a:ext cx="348342" cy="381000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402771</xdr:colOff>
      <xdr:row>60</xdr:row>
      <xdr:rowOff>32657</xdr:rowOff>
    </xdr:from>
    <xdr:to>
      <xdr:col>15</xdr:col>
      <xdr:colOff>97971</xdr:colOff>
      <xdr:row>61</xdr:row>
      <xdr:rowOff>65314</xdr:rowOff>
    </xdr:to>
    <xdr:cxnSp macro="">
      <xdr:nvCxnSpPr>
        <xdr:cNvPr id="119" name="Łącznik prosty 118">
          <a:extLst>
            <a:ext uri="{FF2B5EF4-FFF2-40B4-BE49-F238E27FC236}">
              <a16:creationId xmlns:a16="http://schemas.microsoft.com/office/drawing/2014/main" id="{A903B41C-AB3C-4287-84B8-E6296CB844CE}"/>
            </a:ext>
          </a:extLst>
        </xdr:cNvPr>
        <xdr:cNvCxnSpPr/>
      </xdr:nvCxnSpPr>
      <xdr:spPr>
        <a:xfrm>
          <a:off x="8937171" y="11136086"/>
          <a:ext cx="304800" cy="21771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564701</xdr:colOff>
      <xdr:row>48</xdr:row>
      <xdr:rowOff>76200</xdr:rowOff>
    </xdr:from>
    <xdr:to>
      <xdr:col>5</xdr:col>
      <xdr:colOff>522514</xdr:colOff>
      <xdr:row>51</xdr:row>
      <xdr:rowOff>92364</xdr:rowOff>
    </xdr:to>
    <xdr:cxnSp macro="">
      <xdr:nvCxnSpPr>
        <xdr:cNvPr id="123" name="Łącznik prosty 122">
          <a:extLst>
            <a:ext uri="{FF2B5EF4-FFF2-40B4-BE49-F238E27FC236}">
              <a16:creationId xmlns:a16="http://schemas.microsoft.com/office/drawing/2014/main" id="{FE695B10-6488-4FF4-8EC1-2EC8C759B9D5}"/>
            </a:ext>
          </a:extLst>
        </xdr:cNvPr>
        <xdr:cNvCxnSpPr>
          <a:endCxn id="15" idx="7"/>
        </xdr:cNvCxnSpPr>
      </xdr:nvCxnSpPr>
      <xdr:spPr>
        <a:xfrm flipH="1">
          <a:off x="3003101" y="8682318"/>
          <a:ext cx="567413" cy="554046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107577</xdr:colOff>
      <xdr:row>48</xdr:row>
      <xdr:rowOff>108857</xdr:rowOff>
    </xdr:from>
    <xdr:to>
      <xdr:col>6</xdr:col>
      <xdr:colOff>108857</xdr:colOff>
      <xdr:row>53</xdr:row>
      <xdr:rowOff>17931</xdr:rowOff>
    </xdr:to>
    <xdr:cxnSp macro="">
      <xdr:nvCxnSpPr>
        <xdr:cNvPr id="129" name="Łącznik prosty 128">
          <a:extLst>
            <a:ext uri="{FF2B5EF4-FFF2-40B4-BE49-F238E27FC236}">
              <a16:creationId xmlns:a16="http://schemas.microsoft.com/office/drawing/2014/main" id="{84D02102-902B-48B2-A43F-4DBC535D81AD}"/>
            </a:ext>
          </a:extLst>
        </xdr:cNvPr>
        <xdr:cNvCxnSpPr>
          <a:endCxn id="16" idx="0"/>
        </xdr:cNvCxnSpPr>
      </xdr:nvCxnSpPr>
      <xdr:spPr>
        <a:xfrm flipH="1">
          <a:off x="3765177" y="8714975"/>
          <a:ext cx="1280" cy="80554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435429</xdr:colOff>
      <xdr:row>48</xdr:row>
      <xdr:rowOff>43543</xdr:rowOff>
    </xdr:from>
    <xdr:to>
      <xdr:col>7</xdr:col>
      <xdr:colOff>434149</xdr:colOff>
      <xdr:row>51</xdr:row>
      <xdr:rowOff>163286</xdr:rowOff>
    </xdr:to>
    <xdr:cxnSp macro="">
      <xdr:nvCxnSpPr>
        <xdr:cNvPr id="132" name="Łącznik prosty 131">
          <a:extLst>
            <a:ext uri="{FF2B5EF4-FFF2-40B4-BE49-F238E27FC236}">
              <a16:creationId xmlns:a16="http://schemas.microsoft.com/office/drawing/2014/main" id="{055A3BEB-DC47-44DE-A1C0-33B4980E2021}"/>
            </a:ext>
          </a:extLst>
        </xdr:cNvPr>
        <xdr:cNvCxnSpPr/>
      </xdr:nvCxnSpPr>
      <xdr:spPr>
        <a:xfrm>
          <a:off x="4093029" y="8926286"/>
          <a:ext cx="608320" cy="67491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188184</xdr:colOff>
      <xdr:row>43</xdr:row>
      <xdr:rowOff>165228</xdr:rowOff>
    </xdr:from>
    <xdr:to>
      <xdr:col>5</xdr:col>
      <xdr:colOff>500275</xdr:colOff>
      <xdr:row>45</xdr:row>
      <xdr:rowOff>44184</xdr:rowOff>
    </xdr:to>
    <xdr:cxnSp macro="">
      <xdr:nvCxnSpPr>
        <xdr:cNvPr id="134" name="Łącznik prosty 133">
          <a:extLst>
            <a:ext uri="{FF2B5EF4-FFF2-40B4-BE49-F238E27FC236}">
              <a16:creationId xmlns:a16="http://schemas.microsoft.com/office/drawing/2014/main" id="{F21252A2-E022-42F1-9872-A4FEF2C5D7DF}"/>
            </a:ext>
          </a:extLst>
        </xdr:cNvPr>
        <xdr:cNvCxnSpPr>
          <a:stCxn id="63" idx="5"/>
          <a:endCxn id="174" idx="1"/>
        </xdr:cNvCxnSpPr>
      </xdr:nvCxnSpPr>
      <xdr:spPr>
        <a:xfrm>
          <a:off x="3236184" y="7874875"/>
          <a:ext cx="312091" cy="23754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394447</xdr:colOff>
      <xdr:row>47</xdr:row>
      <xdr:rowOff>83536</xdr:rowOff>
    </xdr:from>
    <xdr:to>
      <xdr:col>5</xdr:col>
      <xdr:colOff>428675</xdr:colOff>
      <xdr:row>47</xdr:row>
      <xdr:rowOff>94130</xdr:rowOff>
    </xdr:to>
    <xdr:cxnSp macro="">
      <xdr:nvCxnSpPr>
        <xdr:cNvPr id="137" name="Łącznik prosty 136">
          <a:extLst>
            <a:ext uri="{FF2B5EF4-FFF2-40B4-BE49-F238E27FC236}">
              <a16:creationId xmlns:a16="http://schemas.microsoft.com/office/drawing/2014/main" id="{DA983760-F9FD-4C43-9B64-5A700BC3EA55}"/>
            </a:ext>
          </a:extLst>
        </xdr:cNvPr>
        <xdr:cNvCxnSpPr>
          <a:stCxn id="14" idx="6"/>
          <a:endCxn id="198" idx="1"/>
        </xdr:cNvCxnSpPr>
      </xdr:nvCxnSpPr>
      <xdr:spPr>
        <a:xfrm flipV="1">
          <a:off x="2832847" y="8781222"/>
          <a:ext cx="643828" cy="10594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54429</xdr:colOff>
      <xdr:row>52</xdr:row>
      <xdr:rowOff>119743</xdr:rowOff>
    </xdr:from>
    <xdr:to>
      <xdr:col>14</xdr:col>
      <xdr:colOff>102454</xdr:colOff>
      <xdr:row>56</xdr:row>
      <xdr:rowOff>105016</xdr:rowOff>
    </xdr:to>
    <xdr:cxnSp macro="">
      <xdr:nvCxnSpPr>
        <xdr:cNvPr id="186" name="Łącznik prosty 185">
          <a:extLst>
            <a:ext uri="{FF2B5EF4-FFF2-40B4-BE49-F238E27FC236}">
              <a16:creationId xmlns:a16="http://schemas.microsoft.com/office/drawing/2014/main" id="{52D3F41C-B7ED-580F-D1E8-85DACA4207DA}"/>
            </a:ext>
          </a:extLst>
        </xdr:cNvPr>
        <xdr:cNvCxnSpPr>
          <a:stCxn id="175" idx="0"/>
        </xdr:cNvCxnSpPr>
      </xdr:nvCxnSpPr>
      <xdr:spPr>
        <a:xfrm flipH="1" flipV="1">
          <a:off x="8588829" y="9742714"/>
          <a:ext cx="48025" cy="7255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522514</xdr:colOff>
      <xdr:row>44</xdr:row>
      <xdr:rowOff>43543</xdr:rowOff>
    </xdr:from>
    <xdr:to>
      <xdr:col>7</xdr:col>
      <xdr:colOff>576943</xdr:colOff>
      <xdr:row>45</xdr:row>
      <xdr:rowOff>174172</xdr:rowOff>
    </xdr:to>
    <xdr:cxnSp macro="">
      <xdr:nvCxnSpPr>
        <xdr:cNvPr id="184" name="Łącznik prosty 183">
          <a:extLst>
            <a:ext uri="{FF2B5EF4-FFF2-40B4-BE49-F238E27FC236}">
              <a16:creationId xmlns:a16="http://schemas.microsoft.com/office/drawing/2014/main" id="{367AF0D7-AA96-2417-5DA3-0519CE2AF3D6}"/>
            </a:ext>
          </a:extLst>
        </xdr:cNvPr>
        <xdr:cNvCxnSpPr/>
      </xdr:nvCxnSpPr>
      <xdr:spPr>
        <a:xfrm flipV="1">
          <a:off x="4180114" y="8186057"/>
          <a:ext cx="664029" cy="3156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16</xdr:row>
      <xdr:rowOff>35859</xdr:rowOff>
    </xdr:from>
    <xdr:to>
      <xdr:col>9</xdr:col>
      <xdr:colOff>502024</xdr:colOff>
      <xdr:row>18</xdr:row>
      <xdr:rowOff>107577</xdr:rowOff>
    </xdr:to>
    <xdr:cxnSp macro="">
      <xdr:nvCxnSpPr>
        <xdr:cNvPr id="182" name="Łącznik prosty 181">
          <a:extLst>
            <a:ext uri="{FF2B5EF4-FFF2-40B4-BE49-F238E27FC236}">
              <a16:creationId xmlns:a16="http://schemas.microsoft.com/office/drawing/2014/main" id="{C0705E5B-21C0-0778-BD13-04EB7E0BB248}"/>
            </a:ext>
          </a:extLst>
        </xdr:cNvPr>
        <xdr:cNvCxnSpPr/>
      </xdr:nvCxnSpPr>
      <xdr:spPr>
        <a:xfrm>
          <a:off x="5638800" y="2904565"/>
          <a:ext cx="349624" cy="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8965</xdr:colOff>
      <xdr:row>12</xdr:row>
      <xdr:rowOff>44824</xdr:rowOff>
    </xdr:from>
    <xdr:to>
      <xdr:col>16</xdr:col>
      <xdr:colOff>152400</xdr:colOff>
      <xdr:row>15</xdr:row>
      <xdr:rowOff>0</xdr:rowOff>
    </xdr:to>
    <xdr:cxnSp macro="">
      <xdr:nvCxnSpPr>
        <xdr:cNvPr id="179" name="Łącznik prosty 178">
          <a:extLst>
            <a:ext uri="{FF2B5EF4-FFF2-40B4-BE49-F238E27FC236}">
              <a16:creationId xmlns:a16="http://schemas.microsoft.com/office/drawing/2014/main" id="{60135265-40E9-7919-DCEA-DF66BC9B48B0}"/>
            </a:ext>
          </a:extLst>
        </xdr:cNvPr>
        <xdr:cNvCxnSpPr/>
      </xdr:nvCxnSpPr>
      <xdr:spPr>
        <a:xfrm flipH="1">
          <a:off x="9762565" y="2196353"/>
          <a:ext cx="143435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119743</xdr:colOff>
      <xdr:row>24</xdr:row>
      <xdr:rowOff>97971</xdr:rowOff>
    </xdr:from>
    <xdr:to>
      <xdr:col>19</xdr:col>
      <xdr:colOff>381000</xdr:colOff>
      <xdr:row>28</xdr:row>
      <xdr:rowOff>32658</xdr:rowOff>
    </xdr:to>
    <xdr:cxnSp macro="">
      <xdr:nvCxnSpPr>
        <xdr:cNvPr id="138" name="Łącznik prosty 137">
          <a:extLst>
            <a:ext uri="{FF2B5EF4-FFF2-40B4-BE49-F238E27FC236}">
              <a16:creationId xmlns:a16="http://schemas.microsoft.com/office/drawing/2014/main" id="{59BAFF02-ED70-66C5-47C0-AB5D3ACAB2B9}"/>
            </a:ext>
          </a:extLst>
        </xdr:cNvPr>
        <xdr:cNvCxnSpPr/>
      </xdr:nvCxnSpPr>
      <xdr:spPr>
        <a:xfrm flipV="1">
          <a:off x="11092543" y="2503714"/>
          <a:ext cx="870857" cy="6749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39</xdr:col>
      <xdr:colOff>424542</xdr:colOff>
      <xdr:row>1</xdr:row>
      <xdr:rowOff>119743</xdr:rowOff>
    </xdr:to>
    <xdr:sp macro="" textlink="">
      <xdr:nvSpPr>
        <xdr:cNvPr id="19" name="Prostokąt 18">
          <a:extLst>
            <a:ext uri="{FF2B5EF4-FFF2-40B4-BE49-F238E27FC236}">
              <a16:creationId xmlns:a16="http://schemas.microsoft.com/office/drawing/2014/main" id="{F181DA3F-9111-F224-85F0-438D060902CB}"/>
            </a:ext>
          </a:extLst>
        </xdr:cNvPr>
        <xdr:cNvSpPr/>
      </xdr:nvSpPr>
      <xdr:spPr>
        <a:xfrm>
          <a:off x="0" y="0"/>
          <a:ext cx="24198942" cy="299037"/>
        </a:xfrm>
        <a:prstGeom prst="rect">
          <a:avLst/>
        </a:prstGeom>
        <a:solidFill>
          <a:srgbClr val="1D1D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152400</xdr:colOff>
      <xdr:row>1</xdr:row>
      <xdr:rowOff>91800</xdr:rowOff>
    </xdr:to>
    <xdr:sp macro="" textlink="">
      <xdr:nvSpPr>
        <xdr:cNvPr id="20" name="pole tekstowe 19">
          <a:extLst>
            <a:ext uri="{FF2B5EF4-FFF2-40B4-BE49-F238E27FC236}">
              <a16:creationId xmlns:a16="http://schemas.microsoft.com/office/drawing/2014/main" id="{FBA75677-57D0-0707-4C96-93BE6045A891}"/>
            </a:ext>
          </a:extLst>
        </xdr:cNvPr>
        <xdr:cNvSpPr txBox="1"/>
      </xdr:nvSpPr>
      <xdr:spPr>
        <a:xfrm>
          <a:off x="0" y="0"/>
          <a:ext cx="1981200" cy="271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>
              <a:solidFill>
                <a:schemeClr val="bg1"/>
              </a:solidFill>
              <a:latin typeface="Avenir Next LT Pro" panose="020B0504020202020204" pitchFamily="34" charset="-18"/>
            </a:rPr>
            <a:t>Adrianna</a:t>
          </a:r>
          <a:r>
            <a:rPr lang="pl-PL" sz="1100" baseline="0">
              <a:solidFill>
                <a:schemeClr val="bg1"/>
              </a:solidFill>
              <a:latin typeface="Avenir Next LT Pro" panose="020B0504020202020204" pitchFamily="34" charset="-18"/>
            </a:rPr>
            <a:t> Romanowska </a:t>
          </a:r>
          <a:endParaRPr lang="pl-PL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4</xdr:col>
      <xdr:colOff>144780</xdr:colOff>
      <xdr:row>0</xdr:row>
      <xdr:rowOff>0</xdr:rowOff>
    </xdr:from>
    <xdr:to>
      <xdr:col>8</xdr:col>
      <xdr:colOff>152400</xdr:colOff>
      <xdr:row>1</xdr:row>
      <xdr:rowOff>119743</xdr:rowOff>
    </xdr:to>
    <xdr:sp macro="" textlink="">
      <xdr:nvSpPr>
        <xdr:cNvPr id="21" name="pole tekstowe 20">
          <a:extLst>
            <a:ext uri="{FF2B5EF4-FFF2-40B4-BE49-F238E27FC236}">
              <a16:creationId xmlns:a16="http://schemas.microsoft.com/office/drawing/2014/main" id="{F5D80524-90F9-448F-9230-388DE2784EEE}"/>
            </a:ext>
          </a:extLst>
        </xdr:cNvPr>
        <xdr:cNvSpPr txBox="1"/>
      </xdr:nvSpPr>
      <xdr:spPr>
        <a:xfrm>
          <a:off x="2583180" y="0"/>
          <a:ext cx="2446020" cy="299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>
              <a:solidFill>
                <a:schemeClr val="bg1"/>
              </a:solidFill>
              <a:latin typeface="Avenir Next LT Pro" panose="020B0504020202020204" pitchFamily="34" charset="-18"/>
            </a:rPr>
            <a:t>Browse - GitHub</a:t>
          </a:r>
        </a:p>
      </xdr:txBody>
    </xdr:sp>
    <xdr:clientData/>
  </xdr:twoCellAnchor>
  <xdr:twoCellAnchor>
    <xdr:from>
      <xdr:col>9</xdr:col>
      <xdr:colOff>213360</xdr:colOff>
      <xdr:row>0</xdr:row>
      <xdr:rowOff>0</xdr:rowOff>
    </xdr:from>
    <xdr:to>
      <xdr:col>12</xdr:col>
      <xdr:colOff>365760</xdr:colOff>
      <xdr:row>1</xdr:row>
      <xdr:rowOff>91800</xdr:rowOff>
    </xdr:to>
    <xdr:sp macro="" textlink="">
      <xdr:nvSpPr>
        <xdr:cNvPr id="22" name="pole tekstowe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3952A3-2AD5-43AA-87CE-7FF17FF39593}"/>
            </a:ext>
          </a:extLst>
        </xdr:cNvPr>
        <xdr:cNvSpPr txBox="1"/>
      </xdr:nvSpPr>
      <xdr:spPr>
        <a:xfrm>
          <a:off x="5699760" y="0"/>
          <a:ext cx="1981200" cy="271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>
              <a:solidFill>
                <a:schemeClr val="bg1"/>
              </a:solidFill>
              <a:latin typeface="Avenir Next LT Pro" panose="020B0504020202020204" pitchFamily="34" charset="-18"/>
            </a:rPr>
            <a:t>Income</a:t>
          </a:r>
          <a:r>
            <a:rPr lang="pl-PL" sz="1100" baseline="0">
              <a:solidFill>
                <a:schemeClr val="bg1"/>
              </a:solidFill>
              <a:latin typeface="Avenir Next LT Pro" panose="020B0504020202020204" pitchFamily="34" charset="-18"/>
            </a:rPr>
            <a:t> Sources</a:t>
          </a:r>
          <a:endParaRPr lang="pl-PL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15</xdr:col>
      <xdr:colOff>495300</xdr:colOff>
      <xdr:row>0</xdr:row>
      <xdr:rowOff>0</xdr:rowOff>
    </xdr:from>
    <xdr:to>
      <xdr:col>19</xdr:col>
      <xdr:colOff>38100</xdr:colOff>
      <xdr:row>1</xdr:row>
      <xdr:rowOff>91800</xdr:rowOff>
    </xdr:to>
    <xdr:sp macro="" textlink="">
      <xdr:nvSpPr>
        <xdr:cNvPr id="23" name="pole tekstowe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91215E-D697-4C38-B86F-4D7D8E2B8F16}"/>
            </a:ext>
          </a:extLst>
        </xdr:cNvPr>
        <xdr:cNvSpPr txBox="1"/>
      </xdr:nvSpPr>
      <xdr:spPr>
        <a:xfrm>
          <a:off x="9639300" y="0"/>
          <a:ext cx="1981200" cy="271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pl-PL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12</xdr:col>
      <xdr:colOff>365760</xdr:colOff>
      <xdr:row>0</xdr:row>
      <xdr:rowOff>0</xdr:rowOff>
    </xdr:from>
    <xdr:to>
      <xdr:col>15</xdr:col>
      <xdr:colOff>518160</xdr:colOff>
      <xdr:row>1</xdr:row>
      <xdr:rowOff>91800</xdr:rowOff>
    </xdr:to>
    <xdr:sp macro="" textlink="">
      <xdr:nvSpPr>
        <xdr:cNvPr id="24" name="pole tekstowe 2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737009-FB3D-C77C-D406-701B2D029B42}"/>
            </a:ext>
          </a:extLst>
        </xdr:cNvPr>
        <xdr:cNvSpPr txBox="1"/>
      </xdr:nvSpPr>
      <xdr:spPr>
        <a:xfrm>
          <a:off x="7680960" y="0"/>
          <a:ext cx="1981200" cy="271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>
              <a:solidFill>
                <a:schemeClr val="bg1"/>
              </a:solidFill>
              <a:latin typeface="Avenir Next LT Pro" panose="020B0504020202020204" pitchFamily="34" charset="-18"/>
            </a:rPr>
            <a:t>Geographically</a:t>
          </a:r>
        </a:p>
      </xdr:txBody>
    </xdr:sp>
    <xdr:clientData/>
  </xdr:twoCellAnchor>
  <xdr:twoCellAnchor>
    <xdr:from>
      <xdr:col>18</xdr:col>
      <xdr:colOff>556260</xdr:colOff>
      <xdr:row>0</xdr:row>
      <xdr:rowOff>0</xdr:rowOff>
    </xdr:from>
    <xdr:to>
      <xdr:col>22</xdr:col>
      <xdr:colOff>99060</xdr:colOff>
      <xdr:row>1</xdr:row>
      <xdr:rowOff>91800</xdr:rowOff>
    </xdr:to>
    <xdr:sp macro="" textlink="">
      <xdr:nvSpPr>
        <xdr:cNvPr id="25" name="pole tekstowe 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4EC7AF-5D0C-4A6B-98AA-9C3C2A6564DB}"/>
            </a:ext>
          </a:extLst>
        </xdr:cNvPr>
        <xdr:cNvSpPr txBox="1"/>
      </xdr:nvSpPr>
      <xdr:spPr>
        <a:xfrm>
          <a:off x="11529060" y="0"/>
          <a:ext cx="1981200" cy="271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pl-PL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4</xdr:col>
      <xdr:colOff>297180</xdr:colOff>
      <xdr:row>0</xdr:row>
      <xdr:rowOff>0</xdr:rowOff>
    </xdr:from>
    <xdr:to>
      <xdr:col>4</xdr:col>
      <xdr:colOff>579120</xdr:colOff>
      <xdr:row>1</xdr:row>
      <xdr:rowOff>99331</xdr:rowOff>
    </xdr:to>
    <xdr:pic>
      <xdr:nvPicPr>
        <xdr:cNvPr id="27" name="Grafika 26" descr="Kompas kontur">
          <a:extLst>
            <a:ext uri="{FF2B5EF4-FFF2-40B4-BE49-F238E27FC236}">
              <a16:creationId xmlns:a16="http://schemas.microsoft.com/office/drawing/2014/main" id="{87A816FA-CC9B-C0C4-AF70-8D0032A76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35580" y="0"/>
          <a:ext cx="281940" cy="278625"/>
        </a:xfrm>
        <a:prstGeom prst="rect">
          <a:avLst/>
        </a:prstGeom>
      </xdr:spPr>
    </xdr:pic>
    <xdr:clientData/>
  </xdr:twoCellAnchor>
  <xdr:twoCellAnchor>
    <xdr:from>
      <xdr:col>14</xdr:col>
      <xdr:colOff>130629</xdr:colOff>
      <xdr:row>19</xdr:row>
      <xdr:rowOff>174172</xdr:rowOff>
    </xdr:from>
    <xdr:to>
      <xdr:col>15</xdr:col>
      <xdr:colOff>337457</xdr:colOff>
      <xdr:row>32</xdr:row>
      <xdr:rowOff>21771</xdr:rowOff>
    </xdr:to>
    <xdr:cxnSp macro="">
      <xdr:nvCxnSpPr>
        <xdr:cNvPr id="111" name="Łącznik prosty 110">
          <a:extLst>
            <a:ext uri="{FF2B5EF4-FFF2-40B4-BE49-F238E27FC236}">
              <a16:creationId xmlns:a16="http://schemas.microsoft.com/office/drawing/2014/main" id="{4DF9610E-7F69-EA30-6F18-DF7AEAC2C485}"/>
            </a:ext>
          </a:extLst>
        </xdr:cNvPr>
        <xdr:cNvCxnSpPr/>
      </xdr:nvCxnSpPr>
      <xdr:spPr>
        <a:xfrm flipH="1">
          <a:off x="8665029" y="1654629"/>
          <a:ext cx="816428" cy="2253342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555171</xdr:colOff>
      <xdr:row>31</xdr:row>
      <xdr:rowOff>65314</xdr:rowOff>
    </xdr:from>
    <xdr:to>
      <xdr:col>17</xdr:col>
      <xdr:colOff>43543</xdr:colOff>
      <xdr:row>34</xdr:row>
      <xdr:rowOff>65315</xdr:rowOff>
    </xdr:to>
    <xdr:cxnSp macro="">
      <xdr:nvCxnSpPr>
        <xdr:cNvPr id="115" name="Łącznik prosty 114">
          <a:extLst>
            <a:ext uri="{FF2B5EF4-FFF2-40B4-BE49-F238E27FC236}">
              <a16:creationId xmlns:a16="http://schemas.microsoft.com/office/drawing/2014/main" id="{485F4820-4457-41DE-840B-638C56D5E0EF}"/>
            </a:ext>
          </a:extLst>
        </xdr:cNvPr>
        <xdr:cNvCxnSpPr/>
      </xdr:nvCxnSpPr>
      <xdr:spPr>
        <a:xfrm flipH="1">
          <a:off x="9089571" y="3766457"/>
          <a:ext cx="1317172" cy="555172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38</xdr:row>
      <xdr:rowOff>65314</xdr:rowOff>
    </xdr:from>
    <xdr:to>
      <xdr:col>18</xdr:col>
      <xdr:colOff>272143</xdr:colOff>
      <xdr:row>45</xdr:row>
      <xdr:rowOff>10886</xdr:rowOff>
    </xdr:to>
    <xdr:cxnSp macro="">
      <xdr:nvCxnSpPr>
        <xdr:cNvPr id="118" name="Łącznik prosty 117">
          <a:extLst>
            <a:ext uri="{FF2B5EF4-FFF2-40B4-BE49-F238E27FC236}">
              <a16:creationId xmlns:a16="http://schemas.microsoft.com/office/drawing/2014/main" id="{2473A80E-5921-4B65-AB4A-B82E3AC31C9C}"/>
            </a:ext>
          </a:extLst>
        </xdr:cNvPr>
        <xdr:cNvCxnSpPr/>
      </xdr:nvCxnSpPr>
      <xdr:spPr>
        <a:xfrm flipH="1" flipV="1">
          <a:off x="9144000" y="5061857"/>
          <a:ext cx="2100943" cy="1240972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185057</xdr:colOff>
      <xdr:row>24</xdr:row>
      <xdr:rowOff>32657</xdr:rowOff>
    </xdr:from>
    <xdr:to>
      <xdr:col>13</xdr:col>
      <xdr:colOff>108857</xdr:colOff>
      <xdr:row>32</xdr:row>
      <xdr:rowOff>54429</xdr:rowOff>
    </xdr:to>
    <xdr:cxnSp macro="">
      <xdr:nvCxnSpPr>
        <xdr:cNvPr id="121" name="Łącznik prosty 120">
          <a:extLst>
            <a:ext uri="{FF2B5EF4-FFF2-40B4-BE49-F238E27FC236}">
              <a16:creationId xmlns:a16="http://schemas.microsoft.com/office/drawing/2014/main" id="{5EDC4DAC-E11D-4C76-B6A9-A35E3E02A37D}"/>
            </a:ext>
          </a:extLst>
        </xdr:cNvPr>
        <xdr:cNvCxnSpPr/>
      </xdr:nvCxnSpPr>
      <xdr:spPr>
        <a:xfrm flipH="1" flipV="1">
          <a:off x="6890657" y="2438400"/>
          <a:ext cx="1143000" cy="1502229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566057</xdr:colOff>
      <xdr:row>38</xdr:row>
      <xdr:rowOff>43543</xdr:rowOff>
    </xdr:from>
    <xdr:to>
      <xdr:col>12</xdr:col>
      <xdr:colOff>304800</xdr:colOff>
      <xdr:row>40</xdr:row>
      <xdr:rowOff>97972</xdr:rowOff>
    </xdr:to>
    <xdr:cxnSp macro="">
      <xdr:nvCxnSpPr>
        <xdr:cNvPr id="125" name="Łącznik prosty 124">
          <a:extLst>
            <a:ext uri="{FF2B5EF4-FFF2-40B4-BE49-F238E27FC236}">
              <a16:creationId xmlns:a16="http://schemas.microsoft.com/office/drawing/2014/main" id="{39341A93-34CF-44A0-8C10-8AB1E867D7A4}"/>
            </a:ext>
          </a:extLst>
        </xdr:cNvPr>
        <xdr:cNvCxnSpPr/>
      </xdr:nvCxnSpPr>
      <xdr:spPr>
        <a:xfrm flipV="1">
          <a:off x="6052457" y="5040086"/>
          <a:ext cx="1567543" cy="424543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451756</xdr:colOff>
      <xdr:row>40</xdr:row>
      <xdr:rowOff>163287</xdr:rowOff>
    </xdr:from>
    <xdr:to>
      <xdr:col>14</xdr:col>
      <xdr:colOff>10885</xdr:colOff>
      <xdr:row>48</xdr:row>
      <xdr:rowOff>130629</xdr:rowOff>
    </xdr:to>
    <xdr:cxnSp macro="">
      <xdr:nvCxnSpPr>
        <xdr:cNvPr id="128" name="Łącznik prosty 127">
          <a:extLst>
            <a:ext uri="{FF2B5EF4-FFF2-40B4-BE49-F238E27FC236}">
              <a16:creationId xmlns:a16="http://schemas.microsoft.com/office/drawing/2014/main" id="{97C1151A-28CD-42C3-8E1E-DF8DBA3F7F34}"/>
            </a:ext>
          </a:extLst>
        </xdr:cNvPr>
        <xdr:cNvCxnSpPr>
          <a:endCxn id="101" idx="4"/>
        </xdr:cNvCxnSpPr>
      </xdr:nvCxnSpPr>
      <xdr:spPr>
        <a:xfrm flipH="1" flipV="1">
          <a:off x="8376556" y="7565573"/>
          <a:ext cx="168729" cy="1447799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175260</xdr:colOff>
      <xdr:row>1</xdr:row>
      <xdr:rowOff>45717</xdr:rowOff>
    </xdr:from>
    <xdr:to>
      <xdr:col>11</xdr:col>
      <xdr:colOff>327660</xdr:colOff>
      <xdr:row>1</xdr:row>
      <xdr:rowOff>91436</xdr:rowOff>
    </xdr:to>
    <xdr:sp macro="" textlink="">
      <xdr:nvSpPr>
        <xdr:cNvPr id="30" name="Prostokąt: zaokrąglone rogi 29">
          <a:extLst>
            <a:ext uri="{FF2B5EF4-FFF2-40B4-BE49-F238E27FC236}">
              <a16:creationId xmlns:a16="http://schemas.microsoft.com/office/drawing/2014/main" id="{6F4C784D-8F3F-09DF-11CF-C1AC2D0A8D82}"/>
            </a:ext>
          </a:extLst>
        </xdr:cNvPr>
        <xdr:cNvSpPr/>
      </xdr:nvSpPr>
      <xdr:spPr>
        <a:xfrm flipV="1">
          <a:off x="6271260" y="228597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213360</xdr:colOff>
      <xdr:row>2</xdr:row>
      <xdr:rowOff>175260</xdr:rowOff>
    </xdr:from>
    <xdr:to>
      <xdr:col>3</xdr:col>
      <xdr:colOff>152400</xdr:colOff>
      <xdr:row>5</xdr:row>
      <xdr:rowOff>129540</xdr:rowOff>
    </xdr:to>
    <xdr:grpSp>
      <xdr:nvGrpSpPr>
        <xdr:cNvPr id="36" name="Grupa 35">
          <a:extLst>
            <a:ext uri="{FF2B5EF4-FFF2-40B4-BE49-F238E27FC236}">
              <a16:creationId xmlns:a16="http://schemas.microsoft.com/office/drawing/2014/main" id="{1D5639EE-AECC-1EDA-B598-EC3D32026BA2}"/>
            </a:ext>
          </a:extLst>
        </xdr:cNvPr>
        <xdr:cNvGrpSpPr/>
      </xdr:nvGrpSpPr>
      <xdr:grpSpPr>
        <a:xfrm>
          <a:off x="213360" y="533848"/>
          <a:ext cx="1767840" cy="492163"/>
          <a:chOff x="320040" y="708660"/>
          <a:chExt cx="1767840" cy="502920"/>
        </a:xfrm>
      </xdr:grpSpPr>
      <xdr:sp macro="" textlink="">
        <xdr:nvSpPr>
          <xdr:cNvPr id="31" name="Prostokąt: zaokrąglone rogi 30">
            <a:extLst>
              <a:ext uri="{FF2B5EF4-FFF2-40B4-BE49-F238E27FC236}">
                <a16:creationId xmlns:a16="http://schemas.microsoft.com/office/drawing/2014/main" id="{D4E89F1D-0DF9-0858-906B-4191AAF95A7A}"/>
              </a:ext>
            </a:extLst>
          </xdr:cNvPr>
          <xdr:cNvSpPr/>
        </xdr:nvSpPr>
        <xdr:spPr>
          <a:xfrm>
            <a:off x="327660" y="708660"/>
            <a:ext cx="1729740" cy="50292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solidFill>
              <a:srgbClr val="1D1D3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32" name="pole tekstowe 31">
            <a:extLst>
              <a:ext uri="{FF2B5EF4-FFF2-40B4-BE49-F238E27FC236}">
                <a16:creationId xmlns:a16="http://schemas.microsoft.com/office/drawing/2014/main" id="{FE228503-9B1C-328F-79DB-B9D1C811B799}"/>
              </a:ext>
            </a:extLst>
          </xdr:cNvPr>
          <xdr:cNvSpPr txBox="1"/>
        </xdr:nvSpPr>
        <xdr:spPr>
          <a:xfrm>
            <a:off x="320040" y="731520"/>
            <a:ext cx="1767840" cy="464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400">
                <a:solidFill>
                  <a:srgbClr val="1D1D3A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400" baseline="0">
                <a:solidFill>
                  <a:srgbClr val="1D1D3A"/>
                </a:solidFill>
                <a:latin typeface="Avenir Next LT Pro" panose="020B0504020202020204" pitchFamily="34" charset="-18"/>
              </a:rPr>
              <a:t> Sources</a:t>
            </a:r>
            <a:endParaRPr lang="pl-PL" sz="1400">
              <a:solidFill>
                <a:srgbClr val="1D1D3A"/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>
    <xdr:from>
      <xdr:col>0</xdr:col>
      <xdr:colOff>190500</xdr:colOff>
      <xdr:row>5</xdr:row>
      <xdr:rowOff>152400</xdr:rowOff>
    </xdr:from>
    <xdr:to>
      <xdr:col>5</xdr:col>
      <xdr:colOff>53340</xdr:colOff>
      <xdr:row>12</xdr:row>
      <xdr:rowOff>167640</xdr:rowOff>
    </xdr:to>
    <xdr:sp macro="" textlink="">
      <xdr:nvSpPr>
        <xdr:cNvPr id="33" name="pole tekstowe 32">
          <a:extLst>
            <a:ext uri="{FF2B5EF4-FFF2-40B4-BE49-F238E27FC236}">
              <a16:creationId xmlns:a16="http://schemas.microsoft.com/office/drawing/2014/main" id="{32C726C7-E99F-FC8A-03F8-7F8295FF283B}"/>
            </a:ext>
          </a:extLst>
        </xdr:cNvPr>
        <xdr:cNvSpPr txBox="1"/>
      </xdr:nvSpPr>
      <xdr:spPr>
        <a:xfrm>
          <a:off x="190500" y="1077686"/>
          <a:ext cx="2910840" cy="1310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Grand total of income, and their breakdowns showing the achievements percentage and highlight for most valuable source, marketing strategies,</a:t>
          </a:r>
          <a:r>
            <a:rPr lang="pl-PL" sz="1200" baseline="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 and operating profit. </a:t>
          </a:r>
          <a:endParaRPr lang="pl-PL" sz="12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213360</xdr:colOff>
      <xdr:row>20</xdr:row>
      <xdr:rowOff>76200</xdr:rowOff>
    </xdr:from>
    <xdr:to>
      <xdr:col>4</xdr:col>
      <xdr:colOff>190500</xdr:colOff>
      <xdr:row>22</xdr:row>
      <xdr:rowOff>144780</xdr:rowOff>
    </xdr:to>
    <xdr:sp macro="" textlink="">
      <xdr:nvSpPr>
        <xdr:cNvPr id="37" name="pole tekstowe 36">
          <a:extLst>
            <a:ext uri="{FF2B5EF4-FFF2-40B4-BE49-F238E27FC236}">
              <a16:creationId xmlns:a16="http://schemas.microsoft.com/office/drawing/2014/main" id="{020E4C60-95BC-EB44-7D21-57A69064A2D5}"/>
            </a:ext>
          </a:extLst>
        </xdr:cNvPr>
        <xdr:cNvSpPr txBox="1"/>
      </xdr:nvSpPr>
      <xdr:spPr>
        <a:xfrm>
          <a:off x="213360" y="3777343"/>
          <a:ext cx="2415540" cy="438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Financial Statistics</a:t>
          </a:r>
        </a:p>
      </xdr:txBody>
    </xdr:sp>
    <xdr:clientData/>
  </xdr:twoCellAnchor>
  <xdr:twoCellAnchor editAs="oneCell">
    <xdr:from>
      <xdr:col>0</xdr:col>
      <xdr:colOff>228600</xdr:colOff>
      <xdr:row>12</xdr:row>
      <xdr:rowOff>83820</xdr:rowOff>
    </xdr:from>
    <xdr:to>
      <xdr:col>4</xdr:col>
      <xdr:colOff>106680</xdr:colOff>
      <xdr:row>20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 1">
              <a:extLst>
                <a:ext uri="{FF2B5EF4-FFF2-40B4-BE49-F238E27FC236}">
                  <a16:creationId xmlns:a16="http://schemas.microsoft.com/office/drawing/2014/main" id="{AE04CD02-E69E-4D3B-A8CC-C6906DD95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235349"/>
              <a:ext cx="2316480" cy="1487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549088</xdr:colOff>
      <xdr:row>21</xdr:row>
      <xdr:rowOff>166295</xdr:rowOff>
    </xdr:from>
    <xdr:to>
      <xdr:col>3</xdr:col>
      <xdr:colOff>290008</xdr:colOff>
      <xdr:row>24</xdr:row>
      <xdr:rowOff>112955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8BF9659C-D7B3-44F2-90D9-D0B2A8538232}"/>
            </a:ext>
          </a:extLst>
        </xdr:cNvPr>
        <xdr:cNvSpPr txBox="1"/>
      </xdr:nvSpPr>
      <xdr:spPr>
        <a:xfrm>
          <a:off x="549088" y="4052495"/>
          <a:ext cx="1569720" cy="501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800" b="0" i="0" u="none" strike="noStrike">
              <a:solidFill>
                <a:schemeClr val="bg1">
                  <a:lumMod val="95000"/>
                </a:schemeClr>
              </a:solidFill>
              <a:effectLst/>
              <a:latin typeface="Avenir Next LT Pro" panose="020B0504020202020204" pitchFamily="34" charset="-18"/>
              <a:ea typeface="+mn-ea"/>
              <a:cs typeface="+mn-cs"/>
            </a:rPr>
            <a:t>898</a:t>
          </a:r>
          <a:r>
            <a:rPr lang="pl-PL" sz="28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932  </a:t>
          </a:r>
          <a:endParaRPr lang="pl-PL" sz="4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350520</xdr:colOff>
      <xdr:row>24</xdr:row>
      <xdr:rowOff>53340</xdr:rowOff>
    </xdr:from>
    <xdr:to>
      <xdr:col>2</xdr:col>
      <xdr:colOff>312420</xdr:colOff>
      <xdr:row>25</xdr:row>
      <xdr:rowOff>106680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DA5D8A7D-6236-47E4-B422-ADF7A9FDE8FA}"/>
            </a:ext>
          </a:extLst>
        </xdr:cNvPr>
        <xdr:cNvSpPr txBox="1"/>
      </xdr:nvSpPr>
      <xdr:spPr>
        <a:xfrm>
          <a:off x="350520" y="4494711"/>
          <a:ext cx="1181100" cy="238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Income</a:t>
          </a:r>
          <a:r>
            <a:rPr lang="pl-PL" sz="1100" baseline="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 Target</a:t>
          </a:r>
          <a:endParaRPr lang="pl-PL" sz="11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</xdr:col>
      <xdr:colOff>472440</xdr:colOff>
      <xdr:row>24</xdr:row>
      <xdr:rowOff>53340</xdr:rowOff>
    </xdr:from>
    <xdr:to>
      <xdr:col>3</xdr:col>
      <xdr:colOff>396240</xdr:colOff>
      <xdr:row>25</xdr:row>
      <xdr:rowOff>106680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72DCC8E0-E8A1-4B37-A53B-382BAF8A5A02}"/>
            </a:ext>
          </a:extLst>
        </xdr:cNvPr>
        <xdr:cNvSpPr txBox="1"/>
      </xdr:nvSpPr>
      <xdr:spPr>
        <a:xfrm>
          <a:off x="1082040" y="4494711"/>
          <a:ext cx="1143000" cy="238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          802 </a:t>
          </a:r>
          <a:r>
            <a:rPr lang="pl-PL" sz="1200" b="0" i="0" u="none" strike="noStrike">
              <a:solidFill>
                <a:schemeClr val="bg1">
                  <a:lumMod val="95000"/>
                </a:schemeClr>
              </a:solidFill>
              <a:effectLst/>
              <a:latin typeface="Avenir Next LT Pro" panose="020B0504020202020204" pitchFamily="34" charset="-18"/>
              <a:ea typeface="+mn-ea"/>
              <a:cs typeface="+mn-cs"/>
            </a:rPr>
            <a:t>618</a:t>
          </a:r>
          <a:r>
            <a:rPr lang="pl-PL" sz="12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2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144780</xdr:colOff>
      <xdr:row>26</xdr:row>
      <xdr:rowOff>45720</xdr:rowOff>
    </xdr:from>
    <xdr:to>
      <xdr:col>4</xdr:col>
      <xdr:colOff>121920</xdr:colOff>
      <xdr:row>28</xdr:row>
      <xdr:rowOff>114300</xdr:rowOff>
    </xdr:to>
    <xdr:sp macro="" textlink="">
      <xdr:nvSpPr>
        <xdr:cNvPr id="10" name="pole tekstowe 9">
          <a:extLst>
            <a:ext uri="{FF2B5EF4-FFF2-40B4-BE49-F238E27FC236}">
              <a16:creationId xmlns:a16="http://schemas.microsoft.com/office/drawing/2014/main" id="{E904F894-512D-4817-B74F-D797B1777846}"/>
            </a:ext>
          </a:extLst>
        </xdr:cNvPr>
        <xdr:cNvSpPr txBox="1"/>
      </xdr:nvSpPr>
      <xdr:spPr>
        <a:xfrm>
          <a:off x="144780" y="4857206"/>
          <a:ext cx="2415540" cy="438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Quantity</a:t>
          </a:r>
          <a:r>
            <a:rPr lang="pl-PL" sz="2000" baseline="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 of Item's </a:t>
          </a:r>
          <a:endParaRPr lang="pl-PL" sz="20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207916</xdr:colOff>
      <xdr:row>29</xdr:row>
      <xdr:rowOff>58783</xdr:rowOff>
    </xdr:from>
    <xdr:to>
      <xdr:col>4</xdr:col>
      <xdr:colOff>468085</xdr:colOff>
      <xdr:row>40</xdr:row>
      <xdr:rowOff>76200</xdr:rowOff>
    </xdr:to>
    <xdr:grpSp>
      <xdr:nvGrpSpPr>
        <xdr:cNvPr id="56" name="Grupa 55">
          <a:extLst>
            <a:ext uri="{FF2B5EF4-FFF2-40B4-BE49-F238E27FC236}">
              <a16:creationId xmlns:a16="http://schemas.microsoft.com/office/drawing/2014/main" id="{4DD60D54-97C7-938A-8F1C-92335F45A06D}"/>
            </a:ext>
          </a:extLst>
        </xdr:cNvPr>
        <xdr:cNvGrpSpPr/>
      </xdr:nvGrpSpPr>
      <xdr:grpSpPr>
        <a:xfrm>
          <a:off x="207916" y="5258312"/>
          <a:ext cx="2698569" cy="1989653"/>
          <a:chOff x="213360" y="5158740"/>
          <a:chExt cx="2270760" cy="120396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2" name="pole tekstowe 51">
                <a:extLst>
                  <a:ext uri="{FF2B5EF4-FFF2-40B4-BE49-F238E27FC236}">
                    <a16:creationId xmlns:a16="http://schemas.microsoft.com/office/drawing/2014/main" id="{5CB26F89-DA44-4E26-9B2D-15723D92A304}"/>
                  </a:ext>
                </a:extLst>
              </xdr:cNvPr>
              <xdr:cNvSpPr txBox="1"/>
            </xdr:nvSpPr>
            <xdr:spPr>
              <a:xfrm>
                <a:off x="213360" y="5673090"/>
                <a:ext cx="103863" cy="146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l-PL" sz="1600" i="1">
                          <a:solidFill>
                            <a:srgbClr val="55D9F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oMath>
                  </m:oMathPara>
                </a14:m>
                <a:endParaRPr lang="pl-PL" sz="16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Choice>
        <mc:Fallback xmlns="">
          <xdr:sp macro="" textlink="">
            <xdr:nvSpPr>
              <xdr:cNvPr id="52" name="pole tekstowe 51">
                <a:extLst>
                  <a:ext uri="{FF2B5EF4-FFF2-40B4-BE49-F238E27FC236}">
                    <a16:creationId xmlns:a16="http://schemas.microsoft.com/office/drawing/2014/main" id="{5CB26F89-DA44-4E26-9B2D-15723D92A304}"/>
                  </a:ext>
                </a:extLst>
              </xdr:cNvPr>
              <xdr:cNvSpPr txBox="1"/>
            </xdr:nvSpPr>
            <xdr:spPr>
              <a:xfrm>
                <a:off x="213360" y="5673090"/>
                <a:ext cx="103863" cy="146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l-PL" sz="1600" i="0">
                    <a:solidFill>
                      <a:srgbClr val="55D9FB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°</a:t>
                </a:r>
                <a:endParaRPr lang="pl-PL" sz="16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3" name="pole tekstowe 52">
                <a:extLst>
                  <a:ext uri="{FF2B5EF4-FFF2-40B4-BE49-F238E27FC236}">
                    <a16:creationId xmlns:a16="http://schemas.microsoft.com/office/drawing/2014/main" id="{39E3523C-3188-4C6D-ADD6-7AB06A10A226}"/>
                  </a:ext>
                </a:extLst>
              </xdr:cNvPr>
              <xdr:cNvSpPr txBox="1"/>
            </xdr:nvSpPr>
            <xdr:spPr>
              <a:xfrm>
                <a:off x="213360" y="5901690"/>
                <a:ext cx="103863" cy="146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l-PL" sz="1600" i="1">
                          <a:solidFill>
                            <a:srgbClr val="55D9F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oMath>
                  </m:oMathPara>
                </a14:m>
                <a:endParaRPr lang="pl-PL" sz="16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Choice>
        <mc:Fallback xmlns="">
          <xdr:sp macro="" textlink="">
            <xdr:nvSpPr>
              <xdr:cNvPr id="53" name="pole tekstowe 52">
                <a:extLst>
                  <a:ext uri="{FF2B5EF4-FFF2-40B4-BE49-F238E27FC236}">
                    <a16:creationId xmlns:a16="http://schemas.microsoft.com/office/drawing/2014/main" id="{39E3523C-3188-4C6D-ADD6-7AB06A10A226}"/>
                  </a:ext>
                </a:extLst>
              </xdr:cNvPr>
              <xdr:cNvSpPr txBox="1"/>
            </xdr:nvSpPr>
            <xdr:spPr>
              <a:xfrm>
                <a:off x="213360" y="5901690"/>
                <a:ext cx="103863" cy="1468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pl-PL" sz="1600" i="0">
                    <a:solidFill>
                      <a:srgbClr val="55D9FB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°</a:t>
                </a:r>
                <a:endParaRPr lang="pl-PL" sz="16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Fallback>
      </mc:AlternateContent>
      <xdr:grpSp>
        <xdr:nvGrpSpPr>
          <xdr:cNvPr id="55" name="Grupa 54">
            <a:extLst>
              <a:ext uri="{FF2B5EF4-FFF2-40B4-BE49-F238E27FC236}">
                <a16:creationId xmlns:a16="http://schemas.microsoft.com/office/drawing/2014/main" id="{561E13A2-CD4F-0FCA-4066-585482196153}"/>
              </a:ext>
            </a:extLst>
          </xdr:cNvPr>
          <xdr:cNvGrpSpPr/>
        </xdr:nvGrpSpPr>
        <xdr:grpSpPr>
          <a:xfrm>
            <a:off x="213360" y="5158740"/>
            <a:ext cx="2270760" cy="1203960"/>
            <a:chOff x="144780" y="5417820"/>
            <a:chExt cx="2270760" cy="1203960"/>
          </a:xfrm>
        </xdr:grpSpPr>
        <xdr:grpSp>
          <xdr:nvGrpSpPr>
            <xdr:cNvPr id="35" name="Grupa 34">
              <a:extLst>
                <a:ext uri="{FF2B5EF4-FFF2-40B4-BE49-F238E27FC236}">
                  <a16:creationId xmlns:a16="http://schemas.microsoft.com/office/drawing/2014/main" id="{5FC4F0C3-8AB1-E9F3-A648-434269F19087}"/>
                </a:ext>
              </a:extLst>
            </xdr:cNvPr>
            <xdr:cNvGrpSpPr/>
          </xdr:nvGrpSpPr>
          <xdr:grpSpPr>
            <a:xfrm>
              <a:off x="198120" y="5433060"/>
              <a:ext cx="1531620" cy="1165860"/>
              <a:chOff x="220980" y="5402580"/>
              <a:chExt cx="1531620" cy="1165860"/>
            </a:xfrm>
          </xdr:grpSpPr>
          <xdr:sp macro="" textlink="'Pivottables - Income Sources'!H5">
            <xdr:nvSpPr>
              <xdr:cNvPr id="17" name="pole tekstowe 16">
                <a:extLst>
                  <a:ext uri="{FF2B5EF4-FFF2-40B4-BE49-F238E27FC236}">
                    <a16:creationId xmlns:a16="http://schemas.microsoft.com/office/drawing/2014/main" id="{606EA2AF-2B2A-444C-A5BB-6BA8FEE9B9BC}"/>
                  </a:ext>
                </a:extLst>
              </xdr:cNvPr>
              <xdr:cNvSpPr txBox="1"/>
            </xdr:nvSpPr>
            <xdr:spPr>
              <a:xfrm>
                <a:off x="220980" y="540258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A483DB5-DB97-4CE1-BB8F-043AB97BA1AD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Subscription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H6">
            <xdr:nvSpPr>
              <xdr:cNvPr id="18" name="pole tekstowe 17">
                <a:extLst>
                  <a:ext uri="{FF2B5EF4-FFF2-40B4-BE49-F238E27FC236}">
                    <a16:creationId xmlns:a16="http://schemas.microsoft.com/office/drawing/2014/main" id="{20AAFB8D-0CF0-41A8-8051-9F695822CBB6}"/>
                  </a:ext>
                </a:extLst>
              </xdr:cNvPr>
              <xdr:cNvSpPr txBox="1"/>
            </xdr:nvSpPr>
            <xdr:spPr>
              <a:xfrm>
                <a:off x="220980" y="561594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4BA1843-10EA-4569-BF6C-5EA106872CF2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Renting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H7">
            <xdr:nvSpPr>
              <xdr:cNvPr id="26" name="pole tekstowe 25">
                <a:extLst>
                  <a:ext uri="{FF2B5EF4-FFF2-40B4-BE49-F238E27FC236}">
                    <a16:creationId xmlns:a16="http://schemas.microsoft.com/office/drawing/2014/main" id="{604521F4-1071-4177-AC24-8A43F9800137}"/>
                  </a:ext>
                </a:extLst>
              </xdr:cNvPr>
              <xdr:cNvSpPr txBox="1"/>
            </xdr:nvSpPr>
            <xdr:spPr>
              <a:xfrm>
                <a:off x="220980" y="582930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3B0ED485-D36E-4F32-9CA7-0E2F79294B23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Licensing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H8">
            <xdr:nvSpPr>
              <xdr:cNvPr id="28" name="pole tekstowe 27">
                <a:extLst>
                  <a:ext uri="{FF2B5EF4-FFF2-40B4-BE49-F238E27FC236}">
                    <a16:creationId xmlns:a16="http://schemas.microsoft.com/office/drawing/2014/main" id="{277F8ABD-2AA9-4901-8EE8-50396C42E4BA}"/>
                  </a:ext>
                </a:extLst>
              </xdr:cNvPr>
              <xdr:cNvSpPr txBox="1"/>
            </xdr:nvSpPr>
            <xdr:spPr>
              <a:xfrm>
                <a:off x="228600" y="604266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BF0C52C-6E81-4014-95D2-EAEF8F613F9B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Asset sale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H9">
            <xdr:nvSpPr>
              <xdr:cNvPr id="34" name="pole tekstowe 33">
                <a:extLst>
                  <a:ext uri="{FF2B5EF4-FFF2-40B4-BE49-F238E27FC236}">
                    <a16:creationId xmlns:a16="http://schemas.microsoft.com/office/drawing/2014/main" id="{8199F02B-9D60-4739-93C0-B866D28118CB}"/>
                  </a:ext>
                </a:extLst>
              </xdr:cNvPr>
              <xdr:cNvSpPr txBox="1"/>
            </xdr:nvSpPr>
            <xdr:spPr>
              <a:xfrm>
                <a:off x="220980" y="625602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89BD1E7A-F22C-4F19-A994-F3275CBD6D1D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pPr/>
                  <a:t>Advertising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xdr:grpSp>
          <xdr:nvGrpSpPr>
            <xdr:cNvPr id="38" name="Grupa 37">
              <a:extLst>
                <a:ext uri="{FF2B5EF4-FFF2-40B4-BE49-F238E27FC236}">
                  <a16:creationId xmlns:a16="http://schemas.microsoft.com/office/drawing/2014/main" id="{7B0A422E-9D48-4D9D-A960-80B44B13FBA4}"/>
                </a:ext>
              </a:extLst>
            </xdr:cNvPr>
            <xdr:cNvGrpSpPr/>
          </xdr:nvGrpSpPr>
          <xdr:grpSpPr>
            <a:xfrm>
              <a:off x="1158240" y="5417820"/>
              <a:ext cx="419100" cy="1203960"/>
              <a:chOff x="220980" y="5402580"/>
              <a:chExt cx="1531620" cy="1165860"/>
            </a:xfrm>
          </xdr:grpSpPr>
          <xdr:sp macro="" textlink="'Pivottables - Income Sources'!O4">
            <xdr:nvSpPr>
              <xdr:cNvPr id="39" name="pole tekstowe 38">
                <a:extLst>
                  <a:ext uri="{FF2B5EF4-FFF2-40B4-BE49-F238E27FC236}">
                    <a16:creationId xmlns:a16="http://schemas.microsoft.com/office/drawing/2014/main" id="{C2A12D41-5A41-8C30-B4D2-D2CBB1F9249D}"/>
                  </a:ext>
                </a:extLst>
              </xdr:cNvPr>
              <xdr:cNvSpPr txBox="1"/>
            </xdr:nvSpPr>
            <xdr:spPr>
              <a:xfrm>
                <a:off x="220980" y="540258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D8E85FBA-A22D-4E20-B52C-8C1AF88664C7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11%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O5">
            <xdr:nvSpPr>
              <xdr:cNvPr id="40" name="pole tekstowe 39">
                <a:extLst>
                  <a:ext uri="{FF2B5EF4-FFF2-40B4-BE49-F238E27FC236}">
                    <a16:creationId xmlns:a16="http://schemas.microsoft.com/office/drawing/2014/main" id="{49126D9C-85F9-7939-368D-47668AC43BB0}"/>
                  </a:ext>
                </a:extLst>
              </xdr:cNvPr>
              <xdr:cNvSpPr txBox="1"/>
            </xdr:nvSpPr>
            <xdr:spPr>
              <a:xfrm>
                <a:off x="220980" y="561594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C9BECA6A-34FB-40A9-86A8-0B715D0D9234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8%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O6">
            <xdr:nvSpPr>
              <xdr:cNvPr id="41" name="pole tekstowe 40">
                <a:extLst>
                  <a:ext uri="{FF2B5EF4-FFF2-40B4-BE49-F238E27FC236}">
                    <a16:creationId xmlns:a16="http://schemas.microsoft.com/office/drawing/2014/main" id="{1425E733-869A-636A-2122-5E3546182C5B}"/>
                  </a:ext>
                </a:extLst>
              </xdr:cNvPr>
              <xdr:cNvSpPr txBox="1"/>
            </xdr:nvSpPr>
            <xdr:spPr>
              <a:xfrm>
                <a:off x="220980" y="582930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14C7C392-9501-4D78-AD56-1441262FD57B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19%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O7">
            <xdr:nvSpPr>
              <xdr:cNvPr id="42" name="pole tekstowe 41">
                <a:extLst>
                  <a:ext uri="{FF2B5EF4-FFF2-40B4-BE49-F238E27FC236}">
                    <a16:creationId xmlns:a16="http://schemas.microsoft.com/office/drawing/2014/main" id="{BF7CA3D2-C197-8EEA-9BEE-0881F101CB75}"/>
                  </a:ext>
                </a:extLst>
              </xdr:cNvPr>
              <xdr:cNvSpPr txBox="1"/>
            </xdr:nvSpPr>
            <xdr:spPr>
              <a:xfrm>
                <a:off x="228600" y="604266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8CD6A608-C6C0-42CF-A6EA-D0A80FD9238A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38%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O8">
            <xdr:nvSpPr>
              <xdr:cNvPr id="43" name="pole tekstowe 42">
                <a:extLst>
                  <a:ext uri="{FF2B5EF4-FFF2-40B4-BE49-F238E27FC236}">
                    <a16:creationId xmlns:a16="http://schemas.microsoft.com/office/drawing/2014/main" id="{B3B5ADD7-9A74-D9EB-1337-BDDFC34BB62A}"/>
                  </a:ext>
                </a:extLst>
              </xdr:cNvPr>
              <xdr:cNvSpPr txBox="1"/>
            </xdr:nvSpPr>
            <xdr:spPr>
              <a:xfrm>
                <a:off x="220980" y="625602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A34CED01-0FA3-4456-9DB2-FE94881D9A33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5%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xdr:grpSp>
          <xdr:nvGrpSpPr>
            <xdr:cNvPr id="44" name="Grupa 43">
              <a:extLst>
                <a:ext uri="{FF2B5EF4-FFF2-40B4-BE49-F238E27FC236}">
                  <a16:creationId xmlns:a16="http://schemas.microsoft.com/office/drawing/2014/main" id="{BE2CA553-9B9E-4259-86EE-AC9BC7A396B9}"/>
                </a:ext>
              </a:extLst>
            </xdr:cNvPr>
            <xdr:cNvGrpSpPr/>
          </xdr:nvGrpSpPr>
          <xdr:grpSpPr>
            <a:xfrm>
              <a:off x="1592580" y="5417820"/>
              <a:ext cx="822960" cy="1203960"/>
              <a:chOff x="220980" y="5402580"/>
              <a:chExt cx="3007545" cy="1165860"/>
            </a:xfrm>
          </xdr:grpSpPr>
          <xdr:sp macro="" textlink="'Pivottables - Income Sources'!N4">
            <xdr:nvSpPr>
              <xdr:cNvPr id="45" name="pole tekstowe 44">
                <a:extLst>
                  <a:ext uri="{FF2B5EF4-FFF2-40B4-BE49-F238E27FC236}">
                    <a16:creationId xmlns:a16="http://schemas.microsoft.com/office/drawing/2014/main" id="{C6A87E3F-B8C2-55B7-2923-1C859BE70880}"/>
                  </a:ext>
                </a:extLst>
              </xdr:cNvPr>
              <xdr:cNvSpPr txBox="1"/>
            </xdr:nvSpPr>
            <xdr:spPr>
              <a:xfrm>
                <a:off x="220980" y="5402580"/>
                <a:ext cx="3007545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B0261C1E-E057-4325-AEAD-A50D3A2F88A3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27 828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N5">
            <xdr:nvSpPr>
              <xdr:cNvPr id="46" name="pole tekstowe 45">
                <a:extLst>
                  <a:ext uri="{FF2B5EF4-FFF2-40B4-BE49-F238E27FC236}">
                    <a16:creationId xmlns:a16="http://schemas.microsoft.com/office/drawing/2014/main" id="{7826A69F-FE72-9A1F-B648-0C87E878895C}"/>
                  </a:ext>
                </a:extLst>
              </xdr:cNvPr>
              <xdr:cNvSpPr txBox="1"/>
            </xdr:nvSpPr>
            <xdr:spPr>
              <a:xfrm>
                <a:off x="220980" y="5615940"/>
                <a:ext cx="2924002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01BE72E9-E8A3-4F0C-AC94-A731A5F949CC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21 245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N6">
            <xdr:nvSpPr>
              <xdr:cNvPr id="47" name="pole tekstowe 46">
                <a:extLst>
                  <a:ext uri="{FF2B5EF4-FFF2-40B4-BE49-F238E27FC236}">
                    <a16:creationId xmlns:a16="http://schemas.microsoft.com/office/drawing/2014/main" id="{417F78E4-008B-3608-B93F-DA4D327E07C4}"/>
                  </a:ext>
                </a:extLst>
              </xdr:cNvPr>
              <xdr:cNvSpPr txBox="1"/>
            </xdr:nvSpPr>
            <xdr:spPr>
              <a:xfrm>
                <a:off x="220980" y="5829300"/>
                <a:ext cx="2979697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B2E91BB6-FFEC-402F-B225-704021BB1023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50 849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N7">
            <xdr:nvSpPr>
              <xdr:cNvPr id="48" name="pole tekstowe 47">
                <a:extLst>
                  <a:ext uri="{FF2B5EF4-FFF2-40B4-BE49-F238E27FC236}">
                    <a16:creationId xmlns:a16="http://schemas.microsoft.com/office/drawing/2014/main" id="{6BBC5959-C6A0-DAEA-417D-D275DE513047}"/>
                  </a:ext>
                </a:extLst>
              </xdr:cNvPr>
              <xdr:cNvSpPr txBox="1"/>
            </xdr:nvSpPr>
            <xdr:spPr>
              <a:xfrm>
                <a:off x="228600" y="6042660"/>
                <a:ext cx="2888535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CE4A4493-8D9C-481A-B0EB-A502C983BD20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98 365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'Pivottables - Income Sources'!N8">
            <xdr:nvSpPr>
              <xdr:cNvPr id="49" name="pole tekstowe 48">
                <a:extLst>
                  <a:ext uri="{FF2B5EF4-FFF2-40B4-BE49-F238E27FC236}">
                    <a16:creationId xmlns:a16="http://schemas.microsoft.com/office/drawing/2014/main" id="{EB9966A2-044C-35C5-D1B7-1FB445923C5C}"/>
                  </a:ext>
                </a:extLst>
              </xdr:cNvPr>
              <xdr:cNvSpPr txBox="1"/>
            </xdr:nvSpPr>
            <xdr:spPr>
              <a:xfrm>
                <a:off x="220980" y="6256020"/>
                <a:ext cx="3007545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2DCEF083-8362-4D55-903E-3752CEC75C06}" type="TxLink">
                  <a:rPr lang="en-US" sz="16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pPr/>
                  <a:t> 12 774 </a:t>
                </a:fld>
                <a:endParaRPr lang="pl-PL" sz="16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0" name="pole tekstowe 49">
                  <a:extLst>
                    <a:ext uri="{FF2B5EF4-FFF2-40B4-BE49-F238E27FC236}">
                      <a16:creationId xmlns:a16="http://schemas.microsoft.com/office/drawing/2014/main" id="{22FCA632-5701-B3F9-CDF8-BF838E0BECFD}"/>
                    </a:ext>
                  </a:extLst>
                </xdr:cNvPr>
                <xdr:cNvSpPr txBox="1"/>
              </xdr:nvSpPr>
              <xdr:spPr>
                <a:xfrm>
                  <a:off x="152400" y="551307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l-PL" sz="1600" i="1">
                            <a:solidFill>
                              <a:srgbClr val="55D9FB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oMath>
                    </m:oMathPara>
                  </a14:m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Choice>
          <mc:Fallback xmlns="">
            <xdr:sp macro="" textlink="">
              <xdr:nvSpPr>
                <xdr:cNvPr id="50" name="pole tekstowe 49">
                  <a:extLst>
                    <a:ext uri="{FF2B5EF4-FFF2-40B4-BE49-F238E27FC236}">
                      <a16:creationId xmlns:a16="http://schemas.microsoft.com/office/drawing/2014/main" id="{22FCA632-5701-B3F9-CDF8-BF838E0BECFD}"/>
                    </a:ext>
                  </a:extLst>
                </xdr:cNvPr>
                <xdr:cNvSpPr txBox="1"/>
              </xdr:nvSpPr>
              <xdr:spPr>
                <a:xfrm>
                  <a:off x="152400" y="551307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l-PL" sz="1600" i="0">
                      <a:solidFill>
                        <a:srgbClr val="55D9FB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°</a:t>
                  </a:r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1" name="pole tekstowe 50">
                  <a:extLst>
                    <a:ext uri="{FF2B5EF4-FFF2-40B4-BE49-F238E27FC236}">
                      <a16:creationId xmlns:a16="http://schemas.microsoft.com/office/drawing/2014/main" id="{98382DC0-0B13-4F14-8DAB-69B4A966FC2B}"/>
                    </a:ext>
                  </a:extLst>
                </xdr:cNvPr>
                <xdr:cNvSpPr txBox="1"/>
              </xdr:nvSpPr>
              <xdr:spPr>
                <a:xfrm>
                  <a:off x="152400" y="571119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l-PL" sz="1600" i="1">
                            <a:solidFill>
                              <a:srgbClr val="55D9FB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oMath>
                    </m:oMathPara>
                  </a14:m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Choice>
          <mc:Fallback xmlns="">
            <xdr:sp macro="" textlink="">
              <xdr:nvSpPr>
                <xdr:cNvPr id="51" name="pole tekstowe 50">
                  <a:extLst>
                    <a:ext uri="{FF2B5EF4-FFF2-40B4-BE49-F238E27FC236}">
                      <a16:creationId xmlns:a16="http://schemas.microsoft.com/office/drawing/2014/main" id="{98382DC0-0B13-4F14-8DAB-69B4A966FC2B}"/>
                    </a:ext>
                  </a:extLst>
                </xdr:cNvPr>
                <xdr:cNvSpPr txBox="1"/>
              </xdr:nvSpPr>
              <xdr:spPr>
                <a:xfrm>
                  <a:off x="152400" y="571119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l-PL" sz="1600" i="0">
                      <a:solidFill>
                        <a:srgbClr val="55D9FB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°</a:t>
                  </a:r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4" name="pole tekstowe 53">
                  <a:extLst>
                    <a:ext uri="{FF2B5EF4-FFF2-40B4-BE49-F238E27FC236}">
                      <a16:creationId xmlns:a16="http://schemas.microsoft.com/office/drawing/2014/main" id="{69712F62-F477-4EA4-AB3A-618463DE894B}"/>
                    </a:ext>
                  </a:extLst>
                </xdr:cNvPr>
                <xdr:cNvSpPr txBox="1"/>
              </xdr:nvSpPr>
              <xdr:spPr>
                <a:xfrm>
                  <a:off x="144780" y="635127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l-PL" sz="1600" i="1">
                            <a:solidFill>
                              <a:srgbClr val="55D9FB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oMath>
                    </m:oMathPara>
                  </a14:m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Choice>
          <mc:Fallback xmlns="">
            <xdr:sp macro="" textlink="">
              <xdr:nvSpPr>
                <xdr:cNvPr id="54" name="pole tekstowe 53">
                  <a:extLst>
                    <a:ext uri="{FF2B5EF4-FFF2-40B4-BE49-F238E27FC236}">
                      <a16:creationId xmlns:a16="http://schemas.microsoft.com/office/drawing/2014/main" id="{69712F62-F477-4EA4-AB3A-618463DE894B}"/>
                    </a:ext>
                  </a:extLst>
                </xdr:cNvPr>
                <xdr:cNvSpPr txBox="1"/>
              </xdr:nvSpPr>
              <xdr:spPr>
                <a:xfrm>
                  <a:off x="144780" y="6351270"/>
                  <a:ext cx="103863" cy="146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pl-PL" sz="1600" i="0">
                      <a:solidFill>
                        <a:srgbClr val="55D9FB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°</a:t>
                  </a:r>
                  <a:endParaRPr lang="pl-PL" sz="16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Fallback>
        </mc:AlternateContent>
      </xdr:grpSp>
    </xdr:grpSp>
    <xdr:clientData/>
  </xdr:twoCellAnchor>
  <xdr:twoCellAnchor>
    <xdr:from>
      <xdr:col>23</xdr:col>
      <xdr:colOff>158291</xdr:colOff>
      <xdr:row>2</xdr:row>
      <xdr:rowOff>138954</xdr:rowOff>
    </xdr:from>
    <xdr:to>
      <xdr:col>26</xdr:col>
      <xdr:colOff>217714</xdr:colOff>
      <xdr:row>48</xdr:row>
      <xdr:rowOff>81258</xdr:rowOff>
    </xdr:to>
    <xdr:grpSp>
      <xdr:nvGrpSpPr>
        <xdr:cNvPr id="100" name="Grupa 99">
          <a:extLst>
            <a:ext uri="{FF2B5EF4-FFF2-40B4-BE49-F238E27FC236}">
              <a16:creationId xmlns:a16="http://schemas.microsoft.com/office/drawing/2014/main" id="{70058B08-C421-D8A4-0D8D-2A67721622EC}"/>
            </a:ext>
          </a:extLst>
        </xdr:cNvPr>
        <xdr:cNvGrpSpPr/>
      </xdr:nvGrpSpPr>
      <xdr:grpSpPr>
        <a:xfrm>
          <a:off x="14179091" y="497542"/>
          <a:ext cx="1888223" cy="8189834"/>
          <a:chOff x="15703091" y="631372"/>
          <a:chExt cx="1888223" cy="8454933"/>
        </a:xfrm>
      </xdr:grpSpPr>
      <xdr:grpSp>
        <xdr:nvGrpSpPr>
          <xdr:cNvPr id="60" name="Grupa 59">
            <a:extLst>
              <a:ext uri="{FF2B5EF4-FFF2-40B4-BE49-F238E27FC236}">
                <a16:creationId xmlns:a16="http://schemas.microsoft.com/office/drawing/2014/main" id="{8856A2B7-C48F-70D1-500F-B9112D3D29B0}"/>
              </a:ext>
            </a:extLst>
          </xdr:cNvPr>
          <xdr:cNvGrpSpPr/>
        </xdr:nvGrpSpPr>
        <xdr:grpSpPr>
          <a:xfrm>
            <a:off x="15926568" y="631372"/>
            <a:ext cx="1432560" cy="1089916"/>
            <a:chOff x="11056620" y="693420"/>
            <a:chExt cx="1432560" cy="1143000"/>
          </a:xfrm>
        </xdr:grpSpPr>
        <xdr:sp macro="" textlink="">
          <xdr:nvSpPr>
            <xdr:cNvPr id="57" name="Prostokąt: zaokrąglone rogi 56">
              <a:extLst>
                <a:ext uri="{FF2B5EF4-FFF2-40B4-BE49-F238E27FC236}">
                  <a16:creationId xmlns:a16="http://schemas.microsoft.com/office/drawing/2014/main" id="{41C1E658-4009-AFCB-074E-54470AFD9DA5}"/>
                </a:ext>
              </a:extLst>
            </xdr:cNvPr>
            <xdr:cNvSpPr/>
          </xdr:nvSpPr>
          <xdr:spPr>
            <a:xfrm>
              <a:off x="11117580" y="693420"/>
              <a:ext cx="1303020" cy="114300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">
          <xdr:nvSpPr>
            <xdr:cNvPr id="58" name="pole tekstowe 57">
              <a:extLst>
                <a:ext uri="{FF2B5EF4-FFF2-40B4-BE49-F238E27FC236}">
                  <a16:creationId xmlns:a16="http://schemas.microsoft.com/office/drawing/2014/main" id="{407418B8-F8C1-4480-86F3-F96CAE558734}"/>
                </a:ext>
              </a:extLst>
            </xdr:cNvPr>
            <xdr:cNvSpPr txBox="1"/>
          </xdr:nvSpPr>
          <xdr:spPr>
            <a:xfrm>
              <a:off x="11056620" y="1219200"/>
              <a:ext cx="143256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l-PL" sz="10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AVERAGE</a:t>
              </a:r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 </a:t>
              </a:r>
              <a:b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</a:br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MONTHLY INCOME</a:t>
              </a:r>
              <a:endParaRPr lang="pl-PL" sz="1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Q16">
          <xdr:nvSpPr>
            <xdr:cNvPr id="59" name="pole tekstowe 58">
              <a:extLst>
                <a:ext uri="{FF2B5EF4-FFF2-40B4-BE49-F238E27FC236}">
                  <a16:creationId xmlns:a16="http://schemas.microsoft.com/office/drawing/2014/main" id="{AE9D03FD-88E3-2AD4-D49D-00D152B2582C}"/>
                </a:ext>
              </a:extLst>
            </xdr:cNvPr>
            <xdr:cNvSpPr txBox="1"/>
          </xdr:nvSpPr>
          <xdr:spPr>
            <a:xfrm>
              <a:off x="11198710" y="807721"/>
              <a:ext cx="1112520" cy="4724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9661062-CFEC-4000-ABCA-2BBD23BE6E80}" type="TxLink">
                <a:rPr lang="en-US" sz="2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/>
                <a:t> 69 079 </a:t>
              </a:fld>
              <a:endParaRPr lang="pl-PL" sz="2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</xdr:grpSp>
      <xdr:grpSp>
        <xdr:nvGrpSpPr>
          <xdr:cNvPr id="84" name="Grupa 83">
            <a:extLst>
              <a:ext uri="{FF2B5EF4-FFF2-40B4-BE49-F238E27FC236}">
                <a16:creationId xmlns:a16="http://schemas.microsoft.com/office/drawing/2014/main" id="{BDD0E630-3B10-AE5C-BC31-A0C24587AAB0}"/>
              </a:ext>
            </a:extLst>
          </xdr:cNvPr>
          <xdr:cNvGrpSpPr/>
        </xdr:nvGrpSpPr>
        <xdr:grpSpPr>
          <a:xfrm>
            <a:off x="15935598" y="1876696"/>
            <a:ext cx="1432560" cy="3455126"/>
            <a:chOff x="11864340" y="2018211"/>
            <a:chExt cx="1432560" cy="3455126"/>
          </a:xfrm>
        </xdr:grpSpPr>
        <xdr:sp macro="" textlink="">
          <xdr:nvSpPr>
            <xdr:cNvPr id="62" name="Prostokąt: zaokrąglone rogi 61">
              <a:extLst>
                <a:ext uri="{FF2B5EF4-FFF2-40B4-BE49-F238E27FC236}">
                  <a16:creationId xmlns:a16="http://schemas.microsoft.com/office/drawing/2014/main" id="{CDD0C9A1-3FEA-CFDE-F68F-F20E7425E072}"/>
                </a:ext>
              </a:extLst>
            </xdr:cNvPr>
            <xdr:cNvSpPr/>
          </xdr:nvSpPr>
          <xdr:spPr>
            <a:xfrm>
              <a:off x="11932920" y="2018211"/>
              <a:ext cx="1303020" cy="3455126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/>
            </a:p>
          </xdr:txBody>
        </xdr:sp>
        <xdr:sp macro="" textlink="">
          <xdr:nvSpPr>
            <xdr:cNvPr id="65" name="pole tekstowe 64">
              <a:extLst>
                <a:ext uri="{FF2B5EF4-FFF2-40B4-BE49-F238E27FC236}">
                  <a16:creationId xmlns:a16="http://schemas.microsoft.com/office/drawing/2014/main" id="{1A91BB57-0021-4F32-9640-55BC40F675AA}"/>
                </a:ext>
              </a:extLst>
            </xdr:cNvPr>
            <xdr:cNvSpPr txBox="1"/>
          </xdr:nvSpPr>
          <xdr:spPr>
            <a:xfrm>
              <a:off x="11864340" y="2096589"/>
              <a:ext cx="1432560" cy="4234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l-PL" sz="10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OPERATING</a:t>
              </a:r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 </a:t>
              </a:r>
            </a:p>
            <a:p>
              <a:pPr algn="ctr"/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PROFITS</a:t>
              </a:r>
            </a:p>
            <a:p>
              <a:pPr algn="ctr"/>
              <a:endParaRPr lang="pl-PL" sz="1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graphicFrame macro="">
          <xdr:nvGraphicFramePr>
            <xdr:cNvPr id="67" name="Wykres 66">
              <a:extLst>
                <a:ext uri="{FF2B5EF4-FFF2-40B4-BE49-F238E27FC236}">
                  <a16:creationId xmlns:a16="http://schemas.microsoft.com/office/drawing/2014/main" id="{DA259A92-7AFB-4233-B1FB-67146728C04D}"/>
                </a:ext>
              </a:extLst>
            </xdr:cNvPr>
            <xdr:cNvGraphicFramePr>
              <a:graphicFrameLocks/>
            </xdr:cNvGraphicFramePr>
          </xdr:nvGraphicFramePr>
          <xdr:xfrm>
            <a:off x="12184380" y="2443843"/>
            <a:ext cx="998220" cy="27987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'Pivottables - Income Sources'!Q20">
          <xdr:nvSpPr>
            <xdr:cNvPr id="68" name="pole tekstowe 67">
              <a:extLst>
                <a:ext uri="{FF2B5EF4-FFF2-40B4-BE49-F238E27FC236}">
                  <a16:creationId xmlns:a16="http://schemas.microsoft.com/office/drawing/2014/main" id="{C5CEE197-FE58-4B3C-BDEF-4A1E18776EB1}"/>
                </a:ext>
              </a:extLst>
            </xdr:cNvPr>
            <xdr:cNvSpPr txBox="1"/>
          </xdr:nvSpPr>
          <xdr:spPr>
            <a:xfrm>
              <a:off x="11993880" y="5133703"/>
              <a:ext cx="1158240" cy="3091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24F89DA7-B1C6-4485-91D6-0ADCE85246EE}" type="TxLink">
                <a:rPr lang="en-US" sz="20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 165 790 </a:t>
              </a:fld>
              <a:endParaRPr lang="pl-PL" sz="2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</xdr:grpSp>
      <xdr:grpSp>
        <xdr:nvGrpSpPr>
          <xdr:cNvPr id="99" name="Grupa 98">
            <a:extLst>
              <a:ext uri="{FF2B5EF4-FFF2-40B4-BE49-F238E27FC236}">
                <a16:creationId xmlns:a16="http://schemas.microsoft.com/office/drawing/2014/main" id="{0E3F819B-A3A4-4614-1C10-7AB46A3A0799}"/>
              </a:ext>
            </a:extLst>
          </xdr:cNvPr>
          <xdr:cNvGrpSpPr/>
        </xdr:nvGrpSpPr>
        <xdr:grpSpPr>
          <a:xfrm>
            <a:off x="15703091" y="5633356"/>
            <a:ext cx="1888223" cy="3452949"/>
            <a:chOff x="12818377" y="5796642"/>
            <a:chExt cx="1888223" cy="3452949"/>
          </a:xfrm>
        </xdr:grpSpPr>
        <xdr:sp macro="" textlink="">
          <xdr:nvSpPr>
            <xdr:cNvPr id="70" name="Prostokąt: zaokrąglone rogi 69">
              <a:extLst>
                <a:ext uri="{FF2B5EF4-FFF2-40B4-BE49-F238E27FC236}">
                  <a16:creationId xmlns:a16="http://schemas.microsoft.com/office/drawing/2014/main" id="{6943BE1B-034A-48C2-B425-187B9C43BBEC}"/>
                </a:ext>
              </a:extLst>
            </xdr:cNvPr>
            <xdr:cNvSpPr/>
          </xdr:nvSpPr>
          <xdr:spPr>
            <a:xfrm>
              <a:off x="13100958" y="5796642"/>
              <a:ext cx="1303020" cy="3452949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/>
            </a:p>
          </xdr:txBody>
        </xdr:sp>
        <xdr:sp macro="" textlink="'Pivottables - Income Sources'!$G$34">
          <xdr:nvSpPr>
            <xdr:cNvPr id="77" name="pole tekstowe 76">
              <a:extLst>
                <a:ext uri="{FF2B5EF4-FFF2-40B4-BE49-F238E27FC236}">
                  <a16:creationId xmlns:a16="http://schemas.microsoft.com/office/drawing/2014/main" id="{149292E3-9AE6-4851-8D43-8E5B91AB672D}"/>
                </a:ext>
              </a:extLst>
            </xdr:cNvPr>
            <xdr:cNvSpPr txBox="1"/>
          </xdr:nvSpPr>
          <xdr:spPr>
            <a:xfrm>
              <a:off x="13138993" y="8615978"/>
              <a:ext cx="1158240" cy="2994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2DD0936A-6EB5-4E88-AC73-07FC1A908917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Calibri"/>
                  <a:ea typeface="Calibri"/>
                  <a:cs typeface="Calibri"/>
                </a:rPr>
                <a:pPr algn="ctr"/>
                <a:t> 114 711 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graphicFrame macro="">
          <xdr:nvGraphicFramePr>
            <xdr:cNvPr id="69" name="Wykres 68">
              <a:extLst>
                <a:ext uri="{FF2B5EF4-FFF2-40B4-BE49-F238E27FC236}">
                  <a16:creationId xmlns:a16="http://schemas.microsoft.com/office/drawing/2014/main" id="{DE7B4032-3DA1-441D-AB42-A8A7F99BC43C}"/>
                </a:ext>
              </a:extLst>
            </xdr:cNvPr>
            <xdr:cNvGraphicFramePr>
              <a:graphicFrameLocks/>
            </xdr:cNvGraphicFramePr>
          </xdr:nvGraphicFramePr>
          <xdr:xfrm>
            <a:off x="12818377" y="6922994"/>
            <a:ext cx="1888223" cy="13283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'Pivottables - Income Sources'!$G$33">
          <xdr:nvSpPr>
            <xdr:cNvPr id="73" name="pole tekstowe 72">
              <a:extLst>
                <a:ext uri="{FF2B5EF4-FFF2-40B4-BE49-F238E27FC236}">
                  <a16:creationId xmlns:a16="http://schemas.microsoft.com/office/drawing/2014/main" id="{27BEEB6C-D061-45E4-ABF5-19234EF9DBDB}"/>
                </a:ext>
              </a:extLst>
            </xdr:cNvPr>
            <xdr:cNvSpPr txBox="1"/>
          </xdr:nvSpPr>
          <xdr:spPr>
            <a:xfrm>
              <a:off x="13186379" y="6266969"/>
              <a:ext cx="1158240" cy="312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A1C1F15E-26EC-47CF-A78A-F68253D7B03A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 714 241 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$H$33">
          <xdr:nvSpPr>
            <xdr:cNvPr id="74" name="pole tekstowe 73">
              <a:extLst>
                <a:ext uri="{FF2B5EF4-FFF2-40B4-BE49-F238E27FC236}">
                  <a16:creationId xmlns:a16="http://schemas.microsoft.com/office/drawing/2014/main" id="{DB6BB598-D40E-4D71-8A6D-06086D9351F1}"/>
                </a:ext>
              </a:extLst>
            </xdr:cNvPr>
            <xdr:cNvSpPr txBox="1"/>
          </xdr:nvSpPr>
          <xdr:spPr>
            <a:xfrm>
              <a:off x="13200017" y="6469251"/>
              <a:ext cx="1158240" cy="4215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431D49B1-BCB0-4E5D-A5CC-A8C751EC15D7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86%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$F$33">
          <xdr:nvSpPr>
            <xdr:cNvPr id="75" name="pole tekstowe 74">
              <a:extLst>
                <a:ext uri="{FF2B5EF4-FFF2-40B4-BE49-F238E27FC236}">
                  <a16:creationId xmlns:a16="http://schemas.microsoft.com/office/drawing/2014/main" id="{E0ABC723-80B3-4C41-8D36-FA149DDE3A7B}"/>
                </a:ext>
              </a:extLst>
            </xdr:cNvPr>
            <xdr:cNvSpPr txBox="1"/>
          </xdr:nvSpPr>
          <xdr:spPr>
            <a:xfrm>
              <a:off x="13164608" y="5901784"/>
              <a:ext cx="1180204" cy="401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0575D313-9A9B-4643-9615-F5FE584186B6}" type="TxLink">
                <a:rPr lang="en-US" sz="2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B2B</a:t>
              </a:fld>
              <a:endParaRPr lang="pl-PL" sz="4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$F$34">
          <xdr:nvSpPr>
            <xdr:cNvPr id="76" name="pole tekstowe 75">
              <a:extLst>
                <a:ext uri="{FF2B5EF4-FFF2-40B4-BE49-F238E27FC236}">
                  <a16:creationId xmlns:a16="http://schemas.microsoft.com/office/drawing/2014/main" id="{0CEABD48-7728-4D6D-8556-51E3B7675D6C}"/>
                </a:ext>
              </a:extLst>
            </xdr:cNvPr>
            <xdr:cNvSpPr txBox="1"/>
          </xdr:nvSpPr>
          <xdr:spPr>
            <a:xfrm>
              <a:off x="13167809" y="8811474"/>
              <a:ext cx="1180204" cy="4010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3C80E7C7-486D-4155-84EE-805EA6BB235D}" type="TxLink">
                <a:rPr lang="en-US" sz="2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B2C</a:t>
              </a:fld>
              <a:endParaRPr lang="pl-PL" sz="2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'Pivottables - Income Sources'!$H$34">
          <xdr:nvSpPr>
            <xdr:cNvPr id="78" name="pole tekstowe 77">
              <a:extLst>
                <a:ext uri="{FF2B5EF4-FFF2-40B4-BE49-F238E27FC236}">
                  <a16:creationId xmlns:a16="http://schemas.microsoft.com/office/drawing/2014/main" id="{DA7A94F8-B31C-4C60-8CA6-5E49A6E2E7A8}"/>
                </a:ext>
              </a:extLst>
            </xdr:cNvPr>
            <xdr:cNvSpPr txBox="1"/>
          </xdr:nvSpPr>
          <xdr:spPr>
            <a:xfrm>
              <a:off x="13173123" y="8437645"/>
              <a:ext cx="1196020" cy="2709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36CBBBAE-C01D-4A3C-B32F-A8C8FE6146C8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pPr algn="ctr"/>
                <a:t>14%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</xdr:grpSp>
    </xdr:grpSp>
    <xdr:clientData/>
  </xdr:twoCellAnchor>
  <xdr:twoCellAnchor>
    <xdr:from>
      <xdr:col>12</xdr:col>
      <xdr:colOff>185055</xdr:colOff>
      <xdr:row>31</xdr:row>
      <xdr:rowOff>108858</xdr:rowOff>
    </xdr:from>
    <xdr:to>
      <xdr:col>15</xdr:col>
      <xdr:colOff>108856</xdr:colOff>
      <xdr:row>40</xdr:row>
      <xdr:rowOff>163287</xdr:rowOff>
    </xdr:to>
    <xdr:sp macro="" textlink="">
      <xdr:nvSpPr>
        <xdr:cNvPr id="101" name="Owal 100">
          <a:extLst>
            <a:ext uri="{FF2B5EF4-FFF2-40B4-BE49-F238E27FC236}">
              <a16:creationId xmlns:a16="http://schemas.microsoft.com/office/drawing/2014/main" id="{83F04BBD-F63F-96C4-C1A6-4D5271BEE733}"/>
            </a:ext>
          </a:extLst>
        </xdr:cNvPr>
        <xdr:cNvSpPr/>
      </xdr:nvSpPr>
      <xdr:spPr>
        <a:xfrm>
          <a:off x="7500255" y="5845629"/>
          <a:ext cx="1752601" cy="1719944"/>
        </a:xfrm>
        <a:prstGeom prst="ellipse">
          <a:avLst/>
        </a:prstGeom>
        <a:gradFill flip="none" rotWithShape="1">
          <a:gsLst>
            <a:gs pos="0">
              <a:srgbClr val="1D1D3A"/>
            </a:gs>
            <a:gs pos="50000">
              <a:srgbClr val="002060"/>
            </a:gs>
            <a:gs pos="100000">
              <a:schemeClr val="accent1">
                <a:lumMod val="5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5</xdr:col>
      <xdr:colOff>199078</xdr:colOff>
      <xdr:row>13</xdr:row>
      <xdr:rowOff>54429</xdr:rowOff>
    </xdr:from>
    <xdr:to>
      <xdr:col>22</xdr:col>
      <xdr:colOff>457199</xdr:colOff>
      <xdr:row>54</xdr:row>
      <xdr:rowOff>61345</xdr:rowOff>
    </xdr:to>
    <xdr:grpSp>
      <xdr:nvGrpSpPr>
        <xdr:cNvPr id="168" name="Grupa 167">
          <a:extLst>
            <a:ext uri="{FF2B5EF4-FFF2-40B4-BE49-F238E27FC236}">
              <a16:creationId xmlns:a16="http://schemas.microsoft.com/office/drawing/2014/main" id="{6B1B86F5-E10C-FB0D-2805-6C27AD10ABDA}"/>
            </a:ext>
          </a:extLst>
        </xdr:cNvPr>
        <xdr:cNvGrpSpPr/>
      </xdr:nvGrpSpPr>
      <xdr:grpSpPr>
        <a:xfrm>
          <a:off x="3247078" y="2385253"/>
          <a:ext cx="10621321" cy="7357974"/>
          <a:chOff x="3279736" y="468086"/>
          <a:chExt cx="10621321" cy="7594259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DB6BCCEB-3847-41C4-BC6F-E6B06385C8AF}"/>
              </a:ext>
            </a:extLst>
          </xdr:cNvPr>
          <xdr:cNvGraphicFramePr>
            <a:graphicFrameLocks/>
          </xdr:cNvGraphicFramePr>
        </xdr:nvGraphicFramePr>
        <xdr:xfrm>
          <a:off x="3279736" y="468086"/>
          <a:ext cx="10621321" cy="75942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pSp>
        <xdr:nvGrpSpPr>
          <xdr:cNvPr id="167" name="Grupa 166">
            <a:extLst>
              <a:ext uri="{FF2B5EF4-FFF2-40B4-BE49-F238E27FC236}">
                <a16:creationId xmlns:a16="http://schemas.microsoft.com/office/drawing/2014/main" id="{F32C93B1-19D3-40F6-B6DD-418128A64058}"/>
              </a:ext>
            </a:extLst>
          </xdr:cNvPr>
          <xdr:cNvGrpSpPr/>
        </xdr:nvGrpSpPr>
        <xdr:grpSpPr>
          <a:xfrm>
            <a:off x="5895573" y="2752165"/>
            <a:ext cx="4482352" cy="3805517"/>
            <a:chOff x="5895573" y="2752165"/>
            <a:chExt cx="4482352" cy="3805517"/>
          </a:xfrm>
        </xdr:grpSpPr>
        <xdr:graphicFrame macro="">
          <xdr:nvGraphicFramePr>
            <xdr:cNvPr id="79" name="Wykres 78">
              <a:extLst>
                <a:ext uri="{FF2B5EF4-FFF2-40B4-BE49-F238E27FC236}">
                  <a16:creationId xmlns:a16="http://schemas.microsoft.com/office/drawing/2014/main" id="{EC031A47-3591-48EA-8CEA-4B3A424BB096}"/>
                </a:ext>
              </a:extLst>
            </xdr:cNvPr>
            <xdr:cNvGraphicFramePr>
              <a:graphicFrameLocks/>
            </xdr:cNvGraphicFramePr>
          </xdr:nvGraphicFramePr>
          <xdr:xfrm>
            <a:off x="5895573" y="2752165"/>
            <a:ext cx="4482352" cy="38055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104" name="Owal 103">
              <a:extLst>
                <a:ext uri="{FF2B5EF4-FFF2-40B4-BE49-F238E27FC236}">
                  <a16:creationId xmlns:a16="http://schemas.microsoft.com/office/drawing/2014/main" id="{19DF2336-5D78-474B-AE8B-A4588346FE07}"/>
                </a:ext>
              </a:extLst>
            </xdr:cNvPr>
            <xdr:cNvSpPr/>
          </xdr:nvSpPr>
          <xdr:spPr>
            <a:xfrm>
              <a:off x="7075713" y="3352798"/>
              <a:ext cx="2590801" cy="2590801"/>
            </a:xfrm>
            <a:prstGeom prst="ellipse">
              <a:avLst/>
            </a:prstGeom>
            <a:gradFill flip="none" rotWithShape="1">
              <a:gsLst>
                <a:gs pos="0">
                  <a:srgbClr val="1D1D3A">
                    <a:lumMod val="0"/>
                    <a:alpha val="21000"/>
                  </a:srgbClr>
                </a:gs>
                <a:gs pos="50000">
                  <a:srgbClr val="002060">
                    <a:alpha val="29000"/>
                  </a:srgbClr>
                </a:gs>
                <a:gs pos="100000">
                  <a:schemeClr val="accent1">
                    <a:alpha val="19000"/>
                    <a:lumMod val="99000"/>
                    <a:lumOff val="1000"/>
                  </a:schemeClr>
                </a:gs>
              </a:gsLst>
              <a:lin ang="5400000" scaled="1"/>
              <a:tileRect/>
            </a:gra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/>
            </a:p>
          </xdr:txBody>
        </xdr:sp>
        <xdr:sp macro="" textlink="">
          <xdr:nvSpPr>
            <xdr:cNvPr id="103" name="Owal 102">
              <a:extLst>
                <a:ext uri="{FF2B5EF4-FFF2-40B4-BE49-F238E27FC236}">
                  <a16:creationId xmlns:a16="http://schemas.microsoft.com/office/drawing/2014/main" id="{5227350B-18B1-489E-8F71-71D771417739}"/>
                </a:ext>
              </a:extLst>
            </xdr:cNvPr>
            <xdr:cNvSpPr/>
          </xdr:nvSpPr>
          <xdr:spPr>
            <a:xfrm>
              <a:off x="7598228" y="3897085"/>
              <a:ext cx="1578429" cy="1556657"/>
            </a:xfrm>
            <a:prstGeom prst="ellipse">
              <a:avLst/>
            </a:prstGeom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486655</xdr:colOff>
      <xdr:row>33</xdr:row>
      <xdr:rowOff>32655</xdr:rowOff>
    </xdr:from>
    <xdr:to>
      <xdr:col>15</xdr:col>
      <xdr:colOff>457201</xdr:colOff>
      <xdr:row>40</xdr:row>
      <xdr:rowOff>32657</xdr:rowOff>
    </xdr:to>
    <xdr:grpSp>
      <xdr:nvGrpSpPr>
        <xdr:cNvPr id="81" name="Grupa 80">
          <a:extLst>
            <a:ext uri="{FF2B5EF4-FFF2-40B4-BE49-F238E27FC236}">
              <a16:creationId xmlns:a16="http://schemas.microsoft.com/office/drawing/2014/main" id="{8CFF4910-700E-71C9-B9E8-A85862BBB442}"/>
            </a:ext>
          </a:extLst>
        </xdr:cNvPr>
        <xdr:cNvGrpSpPr/>
      </xdr:nvGrpSpPr>
      <xdr:grpSpPr>
        <a:xfrm>
          <a:off x="7192255" y="5949361"/>
          <a:ext cx="2408946" cy="1255061"/>
          <a:chOff x="6534988" y="3933872"/>
          <a:chExt cx="2240280" cy="990532"/>
        </a:xfrm>
      </xdr:grpSpPr>
      <xdr:sp macro="" textlink="">
        <xdr:nvSpPr>
          <xdr:cNvPr id="7" name="pole tekstowe 6">
            <a:extLst>
              <a:ext uri="{FF2B5EF4-FFF2-40B4-BE49-F238E27FC236}">
                <a16:creationId xmlns:a16="http://schemas.microsoft.com/office/drawing/2014/main" id="{1EC164CE-C9D6-4D42-8847-AE0B14951D73}"/>
              </a:ext>
            </a:extLst>
          </xdr:cNvPr>
          <xdr:cNvSpPr txBox="1"/>
        </xdr:nvSpPr>
        <xdr:spPr>
          <a:xfrm>
            <a:off x="6534988" y="4320630"/>
            <a:ext cx="2240280" cy="603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8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800" baseline="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 Achived</a:t>
            </a:r>
            <a:endParaRPr lang="pl-PL" sz="18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8" name="pole tekstowe 7">
            <a:extLst>
              <a:ext uri="{FF2B5EF4-FFF2-40B4-BE49-F238E27FC236}">
                <a16:creationId xmlns:a16="http://schemas.microsoft.com/office/drawing/2014/main" id="{A31327D4-3DC3-4182-9748-417F58FC892C}"/>
              </a:ext>
            </a:extLst>
          </xdr:cNvPr>
          <xdr:cNvSpPr txBox="1"/>
        </xdr:nvSpPr>
        <xdr:spPr>
          <a:xfrm>
            <a:off x="7081061" y="3933872"/>
            <a:ext cx="1155017" cy="41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4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89%</a:t>
            </a:r>
          </a:p>
        </xdr:txBody>
      </xdr:sp>
    </xdr:grpSp>
    <xdr:clientData/>
  </xdr:twoCellAnchor>
  <xdr:twoCellAnchor>
    <xdr:from>
      <xdr:col>19</xdr:col>
      <xdr:colOff>272142</xdr:colOff>
      <xdr:row>21</xdr:row>
      <xdr:rowOff>21774</xdr:rowOff>
    </xdr:from>
    <xdr:to>
      <xdr:col>20</xdr:col>
      <xdr:colOff>424543</xdr:colOff>
      <xdr:row>25</xdr:row>
      <xdr:rowOff>43545</xdr:rowOff>
    </xdr:to>
    <xdr:sp macro="" textlink="">
      <xdr:nvSpPr>
        <xdr:cNvPr id="144" name="Okrąg: pusty 143">
          <a:extLst>
            <a:ext uri="{FF2B5EF4-FFF2-40B4-BE49-F238E27FC236}">
              <a16:creationId xmlns:a16="http://schemas.microsoft.com/office/drawing/2014/main" id="{9DDC892E-D40B-DE43-BF13-A71E25EA8430}"/>
            </a:ext>
          </a:extLst>
        </xdr:cNvPr>
        <xdr:cNvSpPr/>
      </xdr:nvSpPr>
      <xdr:spPr>
        <a:xfrm>
          <a:off x="11854542" y="1872345"/>
          <a:ext cx="762001" cy="762000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487295</xdr:colOff>
      <xdr:row>8</xdr:row>
      <xdr:rowOff>70439</xdr:rowOff>
    </xdr:from>
    <xdr:to>
      <xdr:col>17</xdr:col>
      <xdr:colOff>30096</xdr:colOff>
      <xdr:row>12</xdr:row>
      <xdr:rowOff>92211</xdr:rowOff>
    </xdr:to>
    <xdr:sp macro="" textlink="">
      <xdr:nvSpPr>
        <xdr:cNvPr id="172" name="Okrąg: pusty 171">
          <a:extLst>
            <a:ext uri="{FF2B5EF4-FFF2-40B4-BE49-F238E27FC236}">
              <a16:creationId xmlns:a16="http://schemas.microsoft.com/office/drawing/2014/main" id="{4BEB661F-C140-4C10-A130-84D39D62789E}"/>
            </a:ext>
          </a:extLst>
        </xdr:cNvPr>
        <xdr:cNvSpPr/>
      </xdr:nvSpPr>
      <xdr:spPr>
        <a:xfrm>
          <a:off x="9631295" y="1504792"/>
          <a:ext cx="762001" cy="738948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236283</xdr:colOff>
      <xdr:row>12</xdr:row>
      <xdr:rowOff>52510</xdr:rowOff>
    </xdr:from>
    <xdr:to>
      <xdr:col>9</xdr:col>
      <xdr:colOff>388684</xdr:colOff>
      <xdr:row>16</xdr:row>
      <xdr:rowOff>74281</xdr:rowOff>
    </xdr:to>
    <xdr:sp macro="" textlink="">
      <xdr:nvSpPr>
        <xdr:cNvPr id="173" name="Okrąg: pusty 172">
          <a:extLst>
            <a:ext uri="{FF2B5EF4-FFF2-40B4-BE49-F238E27FC236}">
              <a16:creationId xmlns:a16="http://schemas.microsoft.com/office/drawing/2014/main" id="{41A487E2-1384-40AC-8737-783FB642115F}"/>
            </a:ext>
          </a:extLst>
        </xdr:cNvPr>
        <xdr:cNvSpPr/>
      </xdr:nvSpPr>
      <xdr:spPr>
        <a:xfrm>
          <a:off x="5113083" y="2204039"/>
          <a:ext cx="762001" cy="738948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388683</xdr:colOff>
      <xdr:row>44</xdr:row>
      <xdr:rowOff>115262</xdr:rowOff>
    </xdr:from>
    <xdr:to>
      <xdr:col>6</xdr:col>
      <xdr:colOff>541084</xdr:colOff>
      <xdr:row>48</xdr:row>
      <xdr:rowOff>137033</xdr:rowOff>
    </xdr:to>
    <xdr:sp macro="" textlink="">
      <xdr:nvSpPr>
        <xdr:cNvPr id="174" name="Okrąg: pusty 173">
          <a:extLst>
            <a:ext uri="{FF2B5EF4-FFF2-40B4-BE49-F238E27FC236}">
              <a16:creationId xmlns:a16="http://schemas.microsoft.com/office/drawing/2014/main" id="{3BAB0802-E461-4F0D-936B-57BFF422E4FB}"/>
            </a:ext>
          </a:extLst>
        </xdr:cNvPr>
        <xdr:cNvSpPr/>
      </xdr:nvSpPr>
      <xdr:spPr>
        <a:xfrm>
          <a:off x="3436683" y="8004203"/>
          <a:ext cx="762001" cy="738948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331053</xdr:colOff>
      <xdr:row>56</xdr:row>
      <xdr:rowOff>105016</xdr:rowOff>
    </xdr:from>
    <xdr:to>
      <xdr:col>14</xdr:col>
      <xdr:colOff>483454</xdr:colOff>
      <xdr:row>60</xdr:row>
      <xdr:rowOff>126788</xdr:rowOff>
    </xdr:to>
    <xdr:sp macro="" textlink="">
      <xdr:nvSpPr>
        <xdr:cNvPr id="175" name="Okrąg: pusty 174">
          <a:extLst>
            <a:ext uri="{FF2B5EF4-FFF2-40B4-BE49-F238E27FC236}">
              <a16:creationId xmlns:a16="http://schemas.microsoft.com/office/drawing/2014/main" id="{23A36F27-56CF-4BCD-BD72-94EDF9F47230}"/>
            </a:ext>
          </a:extLst>
        </xdr:cNvPr>
        <xdr:cNvSpPr/>
      </xdr:nvSpPr>
      <xdr:spPr>
        <a:xfrm>
          <a:off x="8255853" y="10468216"/>
          <a:ext cx="762001" cy="762001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388683</xdr:colOff>
      <xdr:row>51</xdr:row>
      <xdr:rowOff>16650</xdr:rowOff>
    </xdr:from>
    <xdr:to>
      <xdr:col>21</xdr:col>
      <xdr:colOff>541084</xdr:colOff>
      <xdr:row>55</xdr:row>
      <xdr:rowOff>38422</xdr:rowOff>
    </xdr:to>
    <xdr:sp macro="" textlink="">
      <xdr:nvSpPr>
        <xdr:cNvPr id="176" name="Okrąg: pusty 175">
          <a:extLst>
            <a:ext uri="{FF2B5EF4-FFF2-40B4-BE49-F238E27FC236}">
              <a16:creationId xmlns:a16="http://schemas.microsoft.com/office/drawing/2014/main" id="{08BAB695-749F-4F1D-90A0-A2DC8595507A}"/>
            </a:ext>
          </a:extLst>
        </xdr:cNvPr>
        <xdr:cNvSpPr/>
      </xdr:nvSpPr>
      <xdr:spPr>
        <a:xfrm>
          <a:off x="12580683" y="9160650"/>
          <a:ext cx="762001" cy="738948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32657</xdr:colOff>
      <xdr:row>49</xdr:row>
      <xdr:rowOff>32657</xdr:rowOff>
    </xdr:from>
    <xdr:to>
      <xdr:col>20</xdr:col>
      <xdr:colOff>500275</xdr:colOff>
      <xdr:row>51</xdr:row>
      <xdr:rowOff>128242</xdr:rowOff>
    </xdr:to>
    <xdr:cxnSp macro="">
      <xdr:nvCxnSpPr>
        <xdr:cNvPr id="188" name="Łącznik prosty 187">
          <a:extLst>
            <a:ext uri="{FF2B5EF4-FFF2-40B4-BE49-F238E27FC236}">
              <a16:creationId xmlns:a16="http://schemas.microsoft.com/office/drawing/2014/main" id="{39CFF935-032A-7794-23F7-B3FAB579C17E}"/>
            </a:ext>
          </a:extLst>
        </xdr:cNvPr>
        <xdr:cNvCxnSpPr>
          <a:endCxn id="176" idx="1"/>
        </xdr:cNvCxnSpPr>
      </xdr:nvCxnSpPr>
      <xdr:spPr>
        <a:xfrm>
          <a:off x="12224657" y="9100457"/>
          <a:ext cx="467618" cy="4656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440087</xdr:colOff>
      <xdr:row>30</xdr:row>
      <xdr:rowOff>51344</xdr:rowOff>
    </xdr:from>
    <xdr:to>
      <xdr:col>18</xdr:col>
      <xdr:colOff>367555</xdr:colOff>
      <xdr:row>32</xdr:row>
      <xdr:rowOff>8964</xdr:rowOff>
    </xdr:to>
    <xdr:sp macro="" textlink="'Pivottables - Income Sources'!B4">
      <xdr:nvSpPr>
        <xdr:cNvPr id="189" name="pole tekstowe 188">
          <a:extLst>
            <a:ext uri="{FF2B5EF4-FFF2-40B4-BE49-F238E27FC236}">
              <a16:creationId xmlns:a16="http://schemas.microsoft.com/office/drawing/2014/main" id="{205A7479-F2C1-B97E-7BBD-5E5BBD690A08}"/>
            </a:ext>
          </a:extLst>
        </xdr:cNvPr>
        <xdr:cNvSpPr txBox="1"/>
      </xdr:nvSpPr>
      <xdr:spPr>
        <a:xfrm>
          <a:off x="10193687" y="5430168"/>
          <a:ext cx="1146668" cy="316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D0A18F0-17FD-4E7E-B7E4-8F5C218DEF0A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Usage fees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15</xdr:col>
      <xdr:colOff>42380</xdr:colOff>
      <xdr:row>17</xdr:row>
      <xdr:rowOff>104318</xdr:rowOff>
    </xdr:from>
    <xdr:to>
      <xdr:col>16</xdr:col>
      <xdr:colOff>412376</xdr:colOff>
      <xdr:row>19</xdr:row>
      <xdr:rowOff>100242</xdr:rowOff>
    </xdr:to>
    <xdr:sp macro="" textlink="'Pivottables - Income Sources'!B8">
      <xdr:nvSpPr>
        <xdr:cNvPr id="190" name="pole tekstowe 189">
          <a:extLst>
            <a:ext uri="{FF2B5EF4-FFF2-40B4-BE49-F238E27FC236}">
              <a16:creationId xmlns:a16="http://schemas.microsoft.com/office/drawing/2014/main" id="{196EB6C9-2ACF-3042-85A3-70EFA68ABE87}"/>
            </a:ext>
          </a:extLst>
        </xdr:cNvPr>
        <xdr:cNvSpPr txBox="1"/>
      </xdr:nvSpPr>
      <xdr:spPr>
        <a:xfrm>
          <a:off x="9186380" y="3152318"/>
          <a:ext cx="979596" cy="3545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F31E51-3F73-49DB-A511-BC127C4D81FC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Asset sale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9</xdr:col>
      <xdr:colOff>503653</xdr:colOff>
      <xdr:row>21</xdr:row>
      <xdr:rowOff>175219</xdr:rowOff>
    </xdr:from>
    <xdr:to>
      <xdr:col>11</xdr:col>
      <xdr:colOff>512618</xdr:colOff>
      <xdr:row>24</xdr:row>
      <xdr:rowOff>27709</xdr:rowOff>
    </xdr:to>
    <xdr:sp macro="" textlink="'Pivottables - Income Sources'!B7">
      <xdr:nvSpPr>
        <xdr:cNvPr id="191" name="pole tekstowe 190">
          <a:extLst>
            <a:ext uri="{FF2B5EF4-FFF2-40B4-BE49-F238E27FC236}">
              <a16:creationId xmlns:a16="http://schemas.microsoft.com/office/drawing/2014/main" id="{6A37DA2C-1306-98D7-78C7-7BCD0EA3CC3F}"/>
            </a:ext>
          </a:extLst>
        </xdr:cNvPr>
        <xdr:cNvSpPr txBox="1"/>
      </xdr:nvSpPr>
      <xdr:spPr>
        <a:xfrm>
          <a:off x="5990053" y="3957510"/>
          <a:ext cx="1228165" cy="392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702224-5DD6-407F-A79D-C77D1A6AB9E8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Licensing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7</xdr:col>
      <xdr:colOff>585966</xdr:colOff>
      <xdr:row>42</xdr:row>
      <xdr:rowOff>118987</xdr:rowOff>
    </xdr:from>
    <xdr:to>
      <xdr:col>10</xdr:col>
      <xdr:colOff>1</xdr:colOff>
      <xdr:row>44</xdr:row>
      <xdr:rowOff>69272</xdr:rowOff>
    </xdr:to>
    <xdr:sp macro="" textlink="'Pivottables - Income Sources'!B9">
      <xdr:nvSpPr>
        <xdr:cNvPr id="192" name="pole tekstowe 191">
          <a:extLst>
            <a:ext uri="{FF2B5EF4-FFF2-40B4-BE49-F238E27FC236}">
              <a16:creationId xmlns:a16="http://schemas.microsoft.com/office/drawing/2014/main" id="{634DB0D2-C64A-68C6-E7B5-AE2D61F4CD63}"/>
            </a:ext>
          </a:extLst>
        </xdr:cNvPr>
        <xdr:cNvSpPr txBox="1"/>
      </xdr:nvSpPr>
      <xdr:spPr>
        <a:xfrm>
          <a:off x="4853166" y="7683569"/>
          <a:ext cx="1242835" cy="310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9F061-9673-4D28-97E5-D731AE917095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Advertising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13</xdr:col>
      <xdr:colOff>291761</xdr:colOff>
      <xdr:row>50</xdr:row>
      <xdr:rowOff>77423</xdr:rowOff>
    </xdr:from>
    <xdr:to>
      <xdr:col>15</xdr:col>
      <xdr:colOff>88183</xdr:colOff>
      <xdr:row>51</xdr:row>
      <xdr:rowOff>129889</xdr:rowOff>
    </xdr:to>
    <xdr:sp macro="" textlink="'Pivottables - Income Sources'!B6">
      <xdr:nvSpPr>
        <xdr:cNvPr id="193" name="pole tekstowe 192">
          <a:extLst>
            <a:ext uri="{FF2B5EF4-FFF2-40B4-BE49-F238E27FC236}">
              <a16:creationId xmlns:a16="http://schemas.microsoft.com/office/drawing/2014/main" id="{FCF01983-623F-BFB6-E612-66D3A0CC4473}"/>
            </a:ext>
          </a:extLst>
        </xdr:cNvPr>
        <xdr:cNvSpPr txBox="1"/>
      </xdr:nvSpPr>
      <xdr:spPr>
        <a:xfrm>
          <a:off x="8216561" y="9042129"/>
          <a:ext cx="1015622" cy="231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3B5ADC-6AA4-44D1-92E6-762E2C181CA8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Renting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18</xdr:col>
      <xdr:colOff>286055</xdr:colOff>
      <xdr:row>46</xdr:row>
      <xdr:rowOff>118172</xdr:rowOff>
    </xdr:from>
    <xdr:to>
      <xdr:col>20</xdr:col>
      <xdr:colOff>268941</xdr:colOff>
      <xdr:row>48</xdr:row>
      <xdr:rowOff>26894</xdr:rowOff>
    </xdr:to>
    <xdr:sp macro="" textlink="'Pivottables - Income Sources'!B5">
      <xdr:nvSpPr>
        <xdr:cNvPr id="194" name="pole tekstowe 193">
          <a:extLst>
            <a:ext uri="{FF2B5EF4-FFF2-40B4-BE49-F238E27FC236}">
              <a16:creationId xmlns:a16="http://schemas.microsoft.com/office/drawing/2014/main" id="{8000221F-CA47-A113-E66A-4D6722DCD7DF}"/>
            </a:ext>
          </a:extLst>
        </xdr:cNvPr>
        <xdr:cNvSpPr txBox="1"/>
      </xdr:nvSpPr>
      <xdr:spPr>
        <a:xfrm>
          <a:off x="11258855" y="8365701"/>
          <a:ext cx="1202086" cy="267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7146C56-3B9A-4B0E-979A-1E3E8A5FA201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Subscription</a:t>
          </a:fld>
          <a:endParaRPr lang="pl-PL" sz="14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19</xdr:col>
      <xdr:colOff>348807</xdr:colOff>
      <xdr:row>22</xdr:row>
      <xdr:rowOff>8150</xdr:rowOff>
    </xdr:from>
    <xdr:to>
      <xdr:col>20</xdr:col>
      <xdr:colOff>430306</xdr:colOff>
      <xdr:row>24</xdr:row>
      <xdr:rowOff>116541</xdr:rowOff>
    </xdr:to>
    <xdr:sp macro="" textlink="'Pivottables - Income Sources'!S35">
      <xdr:nvSpPr>
        <xdr:cNvPr id="195" name="pole tekstowe 194">
          <a:extLst>
            <a:ext uri="{FF2B5EF4-FFF2-40B4-BE49-F238E27FC236}">
              <a16:creationId xmlns:a16="http://schemas.microsoft.com/office/drawing/2014/main" id="{AADD91C3-6798-2062-9336-AC8843D523CD}"/>
            </a:ext>
          </a:extLst>
        </xdr:cNvPr>
        <xdr:cNvSpPr txBox="1"/>
      </xdr:nvSpPr>
      <xdr:spPr>
        <a:xfrm>
          <a:off x="11931207" y="3952621"/>
          <a:ext cx="691099" cy="466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1FB8E32-EF05-44E4-B42D-63B5935C2B66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21%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15</xdr:col>
      <xdr:colOff>570481</xdr:colOff>
      <xdr:row>9</xdr:row>
      <xdr:rowOff>78238</xdr:rowOff>
    </xdr:from>
    <xdr:to>
      <xdr:col>17</xdr:col>
      <xdr:colOff>277090</xdr:colOff>
      <xdr:row>12</xdr:row>
      <xdr:rowOff>110837</xdr:rowOff>
    </xdr:to>
    <xdr:sp macro="" textlink="'Pivottables - Income Sources'!S48">
      <xdr:nvSpPr>
        <xdr:cNvPr id="196" name="pole tekstowe 195">
          <a:extLst>
            <a:ext uri="{FF2B5EF4-FFF2-40B4-BE49-F238E27FC236}">
              <a16:creationId xmlns:a16="http://schemas.microsoft.com/office/drawing/2014/main" id="{DF09134B-1007-78FF-5387-91A4DFDE363A}"/>
            </a:ext>
          </a:extLst>
        </xdr:cNvPr>
        <xdr:cNvSpPr txBox="1"/>
      </xdr:nvSpPr>
      <xdr:spPr>
        <a:xfrm>
          <a:off x="9714481" y="1699220"/>
          <a:ext cx="925809" cy="572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A933F90-0817-4E53-A220-1A813A15F3C5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10%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8</xdr:col>
      <xdr:colOff>333326</xdr:colOff>
      <xdr:row>13</xdr:row>
      <xdr:rowOff>47271</xdr:rowOff>
    </xdr:from>
    <xdr:to>
      <xdr:col>9</xdr:col>
      <xdr:colOff>394448</xdr:colOff>
      <xdr:row>15</xdr:row>
      <xdr:rowOff>125507</xdr:rowOff>
    </xdr:to>
    <xdr:sp macro="" textlink="'Pivottables - Income Sources'!S45">
      <xdr:nvSpPr>
        <xdr:cNvPr id="197" name="pole tekstowe 196">
          <a:extLst>
            <a:ext uri="{FF2B5EF4-FFF2-40B4-BE49-F238E27FC236}">
              <a16:creationId xmlns:a16="http://schemas.microsoft.com/office/drawing/2014/main" id="{44092CD5-14B6-1856-5598-8F581201A15C}"/>
            </a:ext>
          </a:extLst>
        </xdr:cNvPr>
        <xdr:cNvSpPr txBox="1"/>
      </xdr:nvSpPr>
      <xdr:spPr>
        <a:xfrm>
          <a:off x="5210126" y="2378095"/>
          <a:ext cx="670722" cy="436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30BE6FE-31F6-4CB7-8957-E81B2EC7E5D0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19%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5</xdr:col>
      <xdr:colOff>428675</xdr:colOff>
      <xdr:row>45</xdr:row>
      <xdr:rowOff>139362</xdr:rowOff>
    </xdr:from>
    <xdr:to>
      <xdr:col>7</xdr:col>
      <xdr:colOff>152401</xdr:colOff>
      <xdr:row>49</xdr:row>
      <xdr:rowOff>27710</xdr:rowOff>
    </xdr:to>
    <xdr:sp macro="" textlink="'Pivottables - Income Sources'!S50">
      <xdr:nvSpPr>
        <xdr:cNvPr id="198" name="pole tekstowe 197">
          <a:extLst>
            <a:ext uri="{FF2B5EF4-FFF2-40B4-BE49-F238E27FC236}">
              <a16:creationId xmlns:a16="http://schemas.microsoft.com/office/drawing/2014/main" id="{CEFACDCB-511C-A9CF-225E-848AF1F6A58C}"/>
            </a:ext>
          </a:extLst>
        </xdr:cNvPr>
        <xdr:cNvSpPr txBox="1"/>
      </xdr:nvSpPr>
      <xdr:spPr>
        <a:xfrm>
          <a:off x="3476675" y="8244271"/>
          <a:ext cx="942926" cy="608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2443988-6752-4EDD-BFE5-EBE8CA10E112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27%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13</xdr:col>
      <xdr:colOff>444976</xdr:colOff>
      <xdr:row>57</xdr:row>
      <xdr:rowOff>114096</xdr:rowOff>
    </xdr:from>
    <xdr:to>
      <xdr:col>15</xdr:col>
      <xdr:colOff>14670</xdr:colOff>
      <xdr:row>60</xdr:row>
      <xdr:rowOff>123061</xdr:rowOff>
    </xdr:to>
    <xdr:sp macro="" textlink="'Pivottables - Income Sources'!S41">
      <xdr:nvSpPr>
        <xdr:cNvPr id="199" name="pole tekstowe 198">
          <a:extLst>
            <a:ext uri="{FF2B5EF4-FFF2-40B4-BE49-F238E27FC236}">
              <a16:creationId xmlns:a16="http://schemas.microsoft.com/office/drawing/2014/main" id="{6997F8BB-C2DF-C86F-4233-8E8D47752567}"/>
            </a:ext>
          </a:extLst>
        </xdr:cNvPr>
        <xdr:cNvSpPr txBox="1"/>
      </xdr:nvSpPr>
      <xdr:spPr>
        <a:xfrm>
          <a:off x="8369776" y="10380314"/>
          <a:ext cx="788894" cy="549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067DD2A-5E5C-4312-921F-8C65B914A8D2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7%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20</xdr:col>
      <xdr:colOff>416452</xdr:colOff>
      <xdr:row>52</xdr:row>
      <xdr:rowOff>19560</xdr:rowOff>
    </xdr:from>
    <xdr:to>
      <xdr:col>22</xdr:col>
      <xdr:colOff>290947</xdr:colOff>
      <xdr:row>57</xdr:row>
      <xdr:rowOff>64383</xdr:rowOff>
    </xdr:to>
    <xdr:sp macro="" textlink="'Pivottables - Income Sources'!S38">
      <xdr:nvSpPr>
        <xdr:cNvPr id="200" name="pole tekstowe 199">
          <a:extLst>
            <a:ext uri="{FF2B5EF4-FFF2-40B4-BE49-F238E27FC236}">
              <a16:creationId xmlns:a16="http://schemas.microsoft.com/office/drawing/2014/main" id="{36618050-D4E0-376A-C4F7-DFEE11D8300C}"/>
            </a:ext>
          </a:extLst>
        </xdr:cNvPr>
        <xdr:cNvSpPr txBox="1"/>
      </xdr:nvSpPr>
      <xdr:spPr>
        <a:xfrm>
          <a:off x="12608452" y="9385233"/>
          <a:ext cx="1093695" cy="945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13ECD7-7989-48A5-B0E6-77854BF9BD8B}" type="TxLink">
            <a:rPr lang="en-US" sz="1800" b="0" i="0" u="none" strike="noStrike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pPr/>
            <a:t>15%</a:t>
          </a:fld>
          <a:endParaRPr lang="pl-PL" sz="1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21</xdr:col>
      <xdr:colOff>224115</xdr:colOff>
      <xdr:row>18</xdr:row>
      <xdr:rowOff>107577</xdr:rowOff>
    </xdr:from>
    <xdr:to>
      <xdr:col>22</xdr:col>
      <xdr:colOff>349623</xdr:colOff>
      <xdr:row>22</xdr:row>
      <xdr:rowOff>98612</xdr:rowOff>
    </xdr:to>
    <xdr:sp macro="" textlink="">
      <xdr:nvSpPr>
        <xdr:cNvPr id="11" name="Owal 10">
          <a:extLst>
            <a:ext uri="{FF2B5EF4-FFF2-40B4-BE49-F238E27FC236}">
              <a16:creationId xmlns:a16="http://schemas.microsoft.com/office/drawing/2014/main" id="{D5148AFA-A739-4729-A74F-52C392CB5549}"/>
            </a:ext>
          </a:extLst>
        </xdr:cNvPr>
        <xdr:cNvSpPr/>
      </xdr:nvSpPr>
      <xdr:spPr>
        <a:xfrm>
          <a:off x="13025715" y="3334871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367553</xdr:colOff>
      <xdr:row>5</xdr:row>
      <xdr:rowOff>71717</xdr:rowOff>
    </xdr:from>
    <xdr:to>
      <xdr:col>8</xdr:col>
      <xdr:colOff>493061</xdr:colOff>
      <xdr:row>9</xdr:row>
      <xdr:rowOff>62753</xdr:rowOff>
    </xdr:to>
    <xdr:sp macro="" textlink="">
      <xdr:nvSpPr>
        <xdr:cNvPr id="12" name="Owal 11">
          <a:extLst>
            <a:ext uri="{FF2B5EF4-FFF2-40B4-BE49-F238E27FC236}">
              <a16:creationId xmlns:a16="http://schemas.microsoft.com/office/drawing/2014/main" id="{415FFF07-96C6-4082-A39F-EA8977282F24}"/>
            </a:ext>
          </a:extLst>
        </xdr:cNvPr>
        <xdr:cNvSpPr/>
      </xdr:nvSpPr>
      <xdr:spPr>
        <a:xfrm>
          <a:off x="4634753" y="96818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251012</xdr:colOff>
      <xdr:row>9</xdr:row>
      <xdr:rowOff>116541</xdr:rowOff>
    </xdr:from>
    <xdr:to>
      <xdr:col>7</xdr:col>
      <xdr:colOff>376520</xdr:colOff>
      <xdr:row>13</xdr:row>
      <xdr:rowOff>107576</xdr:rowOff>
    </xdr:to>
    <xdr:sp macro="" textlink="">
      <xdr:nvSpPr>
        <xdr:cNvPr id="13" name="Owal 12">
          <a:extLst>
            <a:ext uri="{FF2B5EF4-FFF2-40B4-BE49-F238E27FC236}">
              <a16:creationId xmlns:a16="http://schemas.microsoft.com/office/drawing/2014/main" id="{3FCBE635-9F39-41A4-87C3-27DC5BC9DB6D}"/>
            </a:ext>
          </a:extLst>
        </xdr:cNvPr>
        <xdr:cNvSpPr/>
      </xdr:nvSpPr>
      <xdr:spPr>
        <a:xfrm>
          <a:off x="3908612" y="173018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268939</xdr:colOff>
      <xdr:row>45</xdr:row>
      <xdr:rowOff>98613</xdr:rowOff>
    </xdr:from>
    <xdr:to>
      <xdr:col>4</xdr:col>
      <xdr:colOff>394447</xdr:colOff>
      <xdr:row>49</xdr:row>
      <xdr:rowOff>89648</xdr:rowOff>
    </xdr:to>
    <xdr:sp macro="" textlink="">
      <xdr:nvSpPr>
        <xdr:cNvPr id="14" name="Owal 13">
          <a:extLst>
            <a:ext uri="{FF2B5EF4-FFF2-40B4-BE49-F238E27FC236}">
              <a16:creationId xmlns:a16="http://schemas.microsoft.com/office/drawing/2014/main" id="{3F3F83AD-E8AA-437D-95E6-B67E726B293C}"/>
            </a:ext>
          </a:extLst>
        </xdr:cNvPr>
        <xdr:cNvSpPr/>
      </xdr:nvSpPr>
      <xdr:spPr>
        <a:xfrm>
          <a:off x="2097739" y="816684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546847</xdr:colOff>
      <xdr:row>50</xdr:row>
      <xdr:rowOff>170330</xdr:rowOff>
    </xdr:from>
    <xdr:to>
      <xdr:col>5</xdr:col>
      <xdr:colOff>62755</xdr:colOff>
      <xdr:row>54</xdr:row>
      <xdr:rowOff>161366</xdr:rowOff>
    </xdr:to>
    <xdr:sp macro="" textlink="">
      <xdr:nvSpPr>
        <xdr:cNvPr id="15" name="Owal 14">
          <a:extLst>
            <a:ext uri="{FF2B5EF4-FFF2-40B4-BE49-F238E27FC236}">
              <a16:creationId xmlns:a16="http://schemas.microsoft.com/office/drawing/2014/main" id="{BD4BB71F-8B1D-47AE-AE59-401034323393}"/>
            </a:ext>
          </a:extLst>
        </xdr:cNvPr>
        <xdr:cNvSpPr/>
      </xdr:nvSpPr>
      <xdr:spPr>
        <a:xfrm>
          <a:off x="2375647" y="9135036"/>
          <a:ext cx="735108" cy="708212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5</xdr:col>
      <xdr:colOff>349623</xdr:colOff>
      <xdr:row>53</xdr:row>
      <xdr:rowOff>17931</xdr:rowOff>
    </xdr:from>
    <xdr:to>
      <xdr:col>6</xdr:col>
      <xdr:colOff>475131</xdr:colOff>
      <xdr:row>57</xdr:row>
      <xdr:rowOff>8966</xdr:rowOff>
    </xdr:to>
    <xdr:sp macro="" textlink="">
      <xdr:nvSpPr>
        <xdr:cNvPr id="16" name="Owal 15">
          <a:extLst>
            <a:ext uri="{FF2B5EF4-FFF2-40B4-BE49-F238E27FC236}">
              <a16:creationId xmlns:a16="http://schemas.microsoft.com/office/drawing/2014/main" id="{BE861C40-A528-4050-8586-8EABD594D635}"/>
            </a:ext>
          </a:extLst>
        </xdr:cNvPr>
        <xdr:cNvSpPr/>
      </xdr:nvSpPr>
      <xdr:spPr>
        <a:xfrm>
          <a:off x="3397623" y="9520519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80682</xdr:colOff>
      <xdr:row>49</xdr:row>
      <xdr:rowOff>161366</xdr:rowOff>
    </xdr:from>
    <xdr:to>
      <xdr:col>8</xdr:col>
      <xdr:colOff>206190</xdr:colOff>
      <xdr:row>53</xdr:row>
      <xdr:rowOff>152402</xdr:rowOff>
    </xdr:to>
    <xdr:sp macro="" textlink="">
      <xdr:nvSpPr>
        <xdr:cNvPr id="61" name="Owal 60">
          <a:extLst>
            <a:ext uri="{FF2B5EF4-FFF2-40B4-BE49-F238E27FC236}">
              <a16:creationId xmlns:a16="http://schemas.microsoft.com/office/drawing/2014/main" id="{DEEF3559-0083-4B1E-A311-FC219215644B}"/>
            </a:ext>
          </a:extLst>
        </xdr:cNvPr>
        <xdr:cNvSpPr/>
      </xdr:nvSpPr>
      <xdr:spPr>
        <a:xfrm>
          <a:off x="4347882" y="894677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4</xdr:col>
      <xdr:colOff>170330</xdr:colOff>
      <xdr:row>40</xdr:row>
      <xdr:rowOff>98613</xdr:rowOff>
    </xdr:from>
    <xdr:to>
      <xdr:col>5</xdr:col>
      <xdr:colOff>295838</xdr:colOff>
      <xdr:row>44</xdr:row>
      <xdr:rowOff>89649</xdr:rowOff>
    </xdr:to>
    <xdr:sp macro="" textlink="">
      <xdr:nvSpPr>
        <xdr:cNvPr id="63" name="Owal 62">
          <a:extLst>
            <a:ext uri="{FF2B5EF4-FFF2-40B4-BE49-F238E27FC236}">
              <a16:creationId xmlns:a16="http://schemas.microsoft.com/office/drawing/2014/main" id="{8ADA57D8-F77A-4A55-9465-F903D4F7FD5D}"/>
            </a:ext>
          </a:extLst>
        </xdr:cNvPr>
        <xdr:cNvSpPr/>
      </xdr:nvSpPr>
      <xdr:spPr>
        <a:xfrm>
          <a:off x="2608730" y="7270378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197223</xdr:colOff>
      <xdr:row>60</xdr:row>
      <xdr:rowOff>71716</xdr:rowOff>
    </xdr:from>
    <xdr:to>
      <xdr:col>13</xdr:col>
      <xdr:colOff>322731</xdr:colOff>
      <xdr:row>64</xdr:row>
      <xdr:rowOff>62751</xdr:rowOff>
    </xdr:to>
    <xdr:sp macro="" textlink="">
      <xdr:nvSpPr>
        <xdr:cNvPr id="64" name="Owal 63">
          <a:extLst>
            <a:ext uri="{FF2B5EF4-FFF2-40B4-BE49-F238E27FC236}">
              <a16:creationId xmlns:a16="http://schemas.microsoft.com/office/drawing/2014/main" id="{3F36A551-03D6-48C0-AD0B-B9EE39B93603}"/>
            </a:ext>
          </a:extLst>
        </xdr:cNvPr>
        <xdr:cNvSpPr/>
      </xdr:nvSpPr>
      <xdr:spPr>
        <a:xfrm>
          <a:off x="7512423" y="10829363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403413</xdr:colOff>
      <xdr:row>63</xdr:row>
      <xdr:rowOff>53788</xdr:rowOff>
    </xdr:from>
    <xdr:to>
      <xdr:col>14</xdr:col>
      <xdr:colOff>528921</xdr:colOff>
      <xdr:row>67</xdr:row>
      <xdr:rowOff>44823</xdr:rowOff>
    </xdr:to>
    <xdr:sp macro="" textlink="">
      <xdr:nvSpPr>
        <xdr:cNvPr id="66" name="Owal 65">
          <a:extLst>
            <a:ext uri="{FF2B5EF4-FFF2-40B4-BE49-F238E27FC236}">
              <a16:creationId xmlns:a16="http://schemas.microsoft.com/office/drawing/2014/main" id="{96D0EE82-F736-4D86-B05E-84C68895C1A6}"/>
            </a:ext>
          </a:extLst>
        </xdr:cNvPr>
        <xdr:cNvSpPr/>
      </xdr:nvSpPr>
      <xdr:spPr>
        <a:xfrm>
          <a:off x="8328213" y="11349317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555812</xdr:colOff>
      <xdr:row>59</xdr:row>
      <xdr:rowOff>170328</xdr:rowOff>
    </xdr:from>
    <xdr:to>
      <xdr:col>16</xdr:col>
      <xdr:colOff>71720</xdr:colOff>
      <xdr:row>63</xdr:row>
      <xdr:rowOff>161364</xdr:rowOff>
    </xdr:to>
    <xdr:sp macro="" textlink="">
      <xdr:nvSpPr>
        <xdr:cNvPr id="71" name="Owal 70">
          <a:extLst>
            <a:ext uri="{FF2B5EF4-FFF2-40B4-BE49-F238E27FC236}">
              <a16:creationId xmlns:a16="http://schemas.microsoft.com/office/drawing/2014/main" id="{97E4768E-1386-4610-B031-09C787BC082E}"/>
            </a:ext>
          </a:extLst>
        </xdr:cNvPr>
        <xdr:cNvSpPr/>
      </xdr:nvSpPr>
      <xdr:spPr>
        <a:xfrm>
          <a:off x="9090212" y="10748681"/>
          <a:ext cx="735108" cy="708212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453359</xdr:colOff>
      <xdr:row>57</xdr:row>
      <xdr:rowOff>23692</xdr:rowOff>
    </xdr:from>
    <xdr:to>
      <xdr:col>22</xdr:col>
      <xdr:colOff>578867</xdr:colOff>
      <xdr:row>61</xdr:row>
      <xdr:rowOff>14728</xdr:rowOff>
    </xdr:to>
    <xdr:sp macro="" textlink="">
      <xdr:nvSpPr>
        <xdr:cNvPr id="72" name="Owal 71">
          <a:extLst>
            <a:ext uri="{FF2B5EF4-FFF2-40B4-BE49-F238E27FC236}">
              <a16:creationId xmlns:a16="http://schemas.microsoft.com/office/drawing/2014/main" id="{5B851FC4-9426-4FD9-9503-4E85EC446C08}"/>
            </a:ext>
          </a:extLst>
        </xdr:cNvPr>
        <xdr:cNvSpPr/>
      </xdr:nvSpPr>
      <xdr:spPr>
        <a:xfrm>
          <a:off x="13254959" y="10571949"/>
          <a:ext cx="735108" cy="731265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466164</xdr:colOff>
      <xdr:row>53</xdr:row>
      <xdr:rowOff>0</xdr:rowOff>
    </xdr:from>
    <xdr:to>
      <xdr:col>23</xdr:col>
      <xdr:colOff>591672</xdr:colOff>
      <xdr:row>56</xdr:row>
      <xdr:rowOff>170329</xdr:rowOff>
    </xdr:to>
    <xdr:sp macro="" textlink="">
      <xdr:nvSpPr>
        <xdr:cNvPr id="80" name="Owal 79">
          <a:extLst>
            <a:ext uri="{FF2B5EF4-FFF2-40B4-BE49-F238E27FC236}">
              <a16:creationId xmlns:a16="http://schemas.microsoft.com/office/drawing/2014/main" id="{FEB0657B-4F1B-444F-8131-F67DCB18CCF0}"/>
            </a:ext>
          </a:extLst>
        </xdr:cNvPr>
        <xdr:cNvSpPr/>
      </xdr:nvSpPr>
      <xdr:spPr>
        <a:xfrm>
          <a:off x="13877364" y="9808029"/>
          <a:ext cx="735108" cy="725500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423454</xdr:colOff>
      <xdr:row>6</xdr:row>
      <xdr:rowOff>32657</xdr:rowOff>
    </xdr:from>
    <xdr:to>
      <xdr:col>8</xdr:col>
      <xdr:colOff>575854</xdr:colOff>
      <xdr:row>9</xdr:row>
      <xdr:rowOff>0</xdr:rowOff>
    </xdr:to>
    <xdr:sp macro="" textlink="'Pivottables - Income Sources'!S46">
      <xdr:nvSpPr>
        <xdr:cNvPr id="86" name="pole tekstowe 85">
          <a:extLst>
            <a:ext uri="{FF2B5EF4-FFF2-40B4-BE49-F238E27FC236}">
              <a16:creationId xmlns:a16="http://schemas.microsoft.com/office/drawing/2014/main" id="{2FEAE51C-B5C0-C867-9589-CDF4C4A1AB00}"/>
            </a:ext>
          </a:extLst>
        </xdr:cNvPr>
        <xdr:cNvSpPr txBox="1"/>
      </xdr:nvSpPr>
      <xdr:spPr>
        <a:xfrm>
          <a:off x="4690654" y="1143000"/>
          <a:ext cx="762000" cy="522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B7E8C8-CFD4-4D3E-B064-ED6F2D2D49F4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12%</a:t>
          </a:fld>
          <a:endParaRPr lang="pl-PL" sz="1800">
            <a:solidFill>
              <a:schemeClr val="bg1"/>
            </a:solidFill>
            <a:latin typeface="Avenir Next LT Pro" panose="020B0504020202020204"/>
            <a:ea typeface="Gadugi" panose="020B0502040204020203" pitchFamily="34" charset="0"/>
          </a:endParaRPr>
        </a:p>
      </xdr:txBody>
    </xdr:sp>
    <xdr:clientData/>
  </xdr:twoCellAnchor>
  <xdr:twoCellAnchor>
    <xdr:from>
      <xdr:col>6</xdr:col>
      <xdr:colOff>379910</xdr:colOff>
      <xdr:row>10</xdr:row>
      <xdr:rowOff>68581</xdr:rowOff>
    </xdr:from>
    <xdr:to>
      <xdr:col>7</xdr:col>
      <xdr:colOff>424541</xdr:colOff>
      <xdr:row>13</xdr:row>
      <xdr:rowOff>1</xdr:rowOff>
    </xdr:to>
    <xdr:sp macro="" textlink="'Pivottables - Income Sources'!S47">
      <xdr:nvSpPr>
        <xdr:cNvPr id="87" name="pole tekstowe 86">
          <a:extLst>
            <a:ext uri="{FF2B5EF4-FFF2-40B4-BE49-F238E27FC236}">
              <a16:creationId xmlns:a16="http://schemas.microsoft.com/office/drawing/2014/main" id="{EDDBD423-BC7A-4355-59CE-F5B1AAFF6DB1}"/>
            </a:ext>
          </a:extLst>
        </xdr:cNvPr>
        <xdr:cNvSpPr txBox="1"/>
      </xdr:nvSpPr>
      <xdr:spPr>
        <a:xfrm>
          <a:off x="4037510" y="1919152"/>
          <a:ext cx="654231" cy="486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D200250-830D-473E-AB6A-BE4D3C2D373B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20</xdr:col>
      <xdr:colOff>53340</xdr:colOff>
      <xdr:row>11</xdr:row>
      <xdr:rowOff>83820</xdr:rowOff>
    </xdr:from>
    <xdr:to>
      <xdr:col>21</xdr:col>
      <xdr:colOff>205740</xdr:colOff>
      <xdr:row>13</xdr:row>
      <xdr:rowOff>99060</xdr:rowOff>
    </xdr:to>
    <xdr:sp macro="" textlink="'Pivottables - Income Sources'!Q36">
      <xdr:nvSpPr>
        <xdr:cNvPr id="88" name="pole tekstowe 87">
          <a:extLst>
            <a:ext uri="{FF2B5EF4-FFF2-40B4-BE49-F238E27FC236}">
              <a16:creationId xmlns:a16="http://schemas.microsoft.com/office/drawing/2014/main" id="{DB8E1DBB-A9A0-A4C7-36FA-8E57486851A5}"/>
            </a:ext>
          </a:extLst>
        </xdr:cNvPr>
        <xdr:cNvSpPr txBox="1"/>
      </xdr:nvSpPr>
      <xdr:spPr>
        <a:xfrm>
          <a:off x="12245340" y="2095500"/>
          <a:ext cx="762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F15301-52B0-4DEC-B9AD-CC108BFFD143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New </a:t>
          </a:fld>
          <a:endParaRPr lang="pl-PL" sz="1600">
            <a:solidFill>
              <a:schemeClr val="bg1"/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21</xdr:col>
      <xdr:colOff>396239</xdr:colOff>
      <xdr:row>15</xdr:row>
      <xdr:rowOff>175260</xdr:rowOff>
    </xdr:from>
    <xdr:to>
      <xdr:col>23</xdr:col>
      <xdr:colOff>337456</xdr:colOff>
      <xdr:row>18</xdr:row>
      <xdr:rowOff>21771</xdr:rowOff>
    </xdr:to>
    <xdr:sp macro="" textlink="'Pivottables - Income Sources'!Q37">
      <xdr:nvSpPr>
        <xdr:cNvPr id="89" name="pole tekstowe 88">
          <a:extLst>
            <a:ext uri="{FF2B5EF4-FFF2-40B4-BE49-F238E27FC236}">
              <a16:creationId xmlns:a16="http://schemas.microsoft.com/office/drawing/2014/main" id="{73B934C7-B50B-2750-AC7F-3F8D9B47789D}"/>
            </a:ext>
          </a:extLst>
        </xdr:cNvPr>
        <xdr:cNvSpPr txBox="1"/>
      </xdr:nvSpPr>
      <xdr:spPr>
        <a:xfrm>
          <a:off x="13197839" y="2951117"/>
          <a:ext cx="1160417" cy="401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0DC9C4E-6393-4C77-92CC-338ABC81D6C1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Renewal</a:t>
          </a:fld>
          <a:endParaRPr lang="pl-PL" sz="1600">
            <a:solidFill>
              <a:schemeClr val="bg1"/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2</xdr:col>
      <xdr:colOff>207981</xdr:colOff>
      <xdr:row>41</xdr:row>
      <xdr:rowOff>60960</xdr:rowOff>
    </xdr:from>
    <xdr:to>
      <xdr:col>4</xdr:col>
      <xdr:colOff>141514</xdr:colOff>
      <xdr:row>44</xdr:row>
      <xdr:rowOff>174172</xdr:rowOff>
    </xdr:to>
    <xdr:sp macro="" textlink="'Pivottables - Income Sources'!Q51">
      <xdr:nvSpPr>
        <xdr:cNvPr id="90" name="pole tekstowe 89">
          <a:extLst>
            <a:ext uri="{FF2B5EF4-FFF2-40B4-BE49-F238E27FC236}">
              <a16:creationId xmlns:a16="http://schemas.microsoft.com/office/drawing/2014/main" id="{2F6D605F-D4D3-3208-B9A9-B6E06984C891}"/>
            </a:ext>
          </a:extLst>
        </xdr:cNvPr>
        <xdr:cNvSpPr txBox="1"/>
      </xdr:nvSpPr>
      <xdr:spPr>
        <a:xfrm>
          <a:off x="1427181" y="7648303"/>
          <a:ext cx="1152733" cy="668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4ACB7D-68E1-4D48-82CF-58F948DB4D1F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Company Website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3</xdr:col>
      <xdr:colOff>403860</xdr:colOff>
      <xdr:row>46</xdr:row>
      <xdr:rowOff>74022</xdr:rowOff>
    </xdr:from>
    <xdr:to>
      <xdr:col>5</xdr:col>
      <xdr:colOff>60960</xdr:colOff>
      <xdr:row>50</xdr:row>
      <xdr:rowOff>19527</xdr:rowOff>
    </xdr:to>
    <xdr:sp macro="" textlink="'Pivottables - Income Sources'!S52">
      <xdr:nvSpPr>
        <xdr:cNvPr id="92" name="pole tekstowe 91">
          <a:extLst>
            <a:ext uri="{FF2B5EF4-FFF2-40B4-BE49-F238E27FC236}">
              <a16:creationId xmlns:a16="http://schemas.microsoft.com/office/drawing/2014/main" id="{73BC5A55-D7A9-F0A0-D1AD-C5C16E1712F1}"/>
            </a:ext>
          </a:extLst>
        </xdr:cNvPr>
        <xdr:cNvSpPr txBox="1"/>
      </xdr:nvSpPr>
      <xdr:spPr>
        <a:xfrm>
          <a:off x="2232660" y="8586651"/>
          <a:ext cx="876300" cy="685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A1A22C1-D94A-496B-9300-B75B9E7BD1B3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5</xdr:col>
      <xdr:colOff>464820</xdr:colOff>
      <xdr:row>53</xdr:row>
      <xdr:rowOff>168728</xdr:rowOff>
    </xdr:from>
    <xdr:to>
      <xdr:col>7</xdr:col>
      <xdr:colOff>22860</xdr:colOff>
      <xdr:row>57</xdr:row>
      <xdr:rowOff>36404</xdr:rowOff>
    </xdr:to>
    <xdr:sp macro="" textlink="'Pivottables - Income Sources'!S54">
      <xdr:nvSpPr>
        <xdr:cNvPr id="94" name="pole tekstowe 93">
          <a:extLst>
            <a:ext uri="{FF2B5EF4-FFF2-40B4-BE49-F238E27FC236}">
              <a16:creationId xmlns:a16="http://schemas.microsoft.com/office/drawing/2014/main" id="{CBDEB77E-16CB-46DD-8256-5B64097AC9CC}"/>
            </a:ext>
          </a:extLst>
        </xdr:cNvPr>
        <xdr:cNvSpPr txBox="1"/>
      </xdr:nvSpPr>
      <xdr:spPr>
        <a:xfrm>
          <a:off x="3512820" y="9976757"/>
          <a:ext cx="777240" cy="607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F6D03A-0DE4-49C6-AFC5-B27F0C374154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7</xdr:col>
      <xdr:colOff>192677</xdr:colOff>
      <xdr:row>50</xdr:row>
      <xdr:rowOff>129540</xdr:rowOff>
    </xdr:from>
    <xdr:to>
      <xdr:col>8</xdr:col>
      <xdr:colOff>360317</xdr:colOff>
      <xdr:row>54</xdr:row>
      <xdr:rowOff>1424</xdr:rowOff>
    </xdr:to>
    <xdr:sp macro="" textlink="'Pivottables - Income Sources'!S55">
      <xdr:nvSpPr>
        <xdr:cNvPr id="96" name="pole tekstowe 95">
          <a:extLst>
            <a:ext uri="{FF2B5EF4-FFF2-40B4-BE49-F238E27FC236}">
              <a16:creationId xmlns:a16="http://schemas.microsoft.com/office/drawing/2014/main" id="{57275D70-BB75-41CE-B712-39E9DF8BDDF4}"/>
            </a:ext>
          </a:extLst>
        </xdr:cNvPr>
        <xdr:cNvSpPr txBox="1"/>
      </xdr:nvSpPr>
      <xdr:spPr>
        <a:xfrm>
          <a:off x="4459877" y="9382397"/>
          <a:ext cx="777240" cy="612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BE50F7-1185-49D3-91B1-E3EC4438AEF5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11</xdr:col>
      <xdr:colOff>270797</xdr:colOff>
      <xdr:row>64</xdr:row>
      <xdr:rowOff>120253</xdr:rowOff>
    </xdr:from>
    <xdr:to>
      <xdr:col>13</xdr:col>
      <xdr:colOff>424542</xdr:colOff>
      <xdr:row>66</xdr:row>
      <xdr:rowOff>119743</xdr:rowOff>
    </xdr:to>
    <xdr:sp macro="" textlink="'Pivottables - Income Sources'!Q42">
      <xdr:nvSpPr>
        <xdr:cNvPr id="97" name="pole tekstowe 96">
          <a:extLst>
            <a:ext uri="{FF2B5EF4-FFF2-40B4-BE49-F238E27FC236}">
              <a16:creationId xmlns:a16="http://schemas.microsoft.com/office/drawing/2014/main" id="{393F8031-ADAD-44C2-A00D-5328430ACE86}"/>
            </a:ext>
          </a:extLst>
        </xdr:cNvPr>
        <xdr:cNvSpPr txBox="1"/>
      </xdr:nvSpPr>
      <xdr:spPr>
        <a:xfrm>
          <a:off x="6976397" y="11963910"/>
          <a:ext cx="1372945" cy="369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8144A89-31BF-44A2-88CA-8287C71B74C1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Equipments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13</xdr:col>
      <xdr:colOff>502665</xdr:colOff>
      <xdr:row>67</xdr:row>
      <xdr:rowOff>149583</xdr:rowOff>
    </xdr:from>
    <xdr:to>
      <xdr:col>15</xdr:col>
      <xdr:colOff>119743</xdr:colOff>
      <xdr:row>69</xdr:row>
      <xdr:rowOff>87085</xdr:rowOff>
    </xdr:to>
    <xdr:sp macro="" textlink="'Pivottables - Income Sources'!Q43">
      <xdr:nvSpPr>
        <xdr:cNvPr id="102" name="pole tekstowe 101">
          <a:extLst>
            <a:ext uri="{FF2B5EF4-FFF2-40B4-BE49-F238E27FC236}">
              <a16:creationId xmlns:a16="http://schemas.microsoft.com/office/drawing/2014/main" id="{680DA68D-FFB2-4F45-9CCE-BEF89FF4DCA8}"/>
            </a:ext>
          </a:extLst>
        </xdr:cNvPr>
        <xdr:cNvSpPr txBox="1"/>
      </xdr:nvSpPr>
      <xdr:spPr>
        <a:xfrm>
          <a:off x="8427465" y="12548412"/>
          <a:ext cx="836278" cy="307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F0A4C4-F184-4AC3-8350-77A46D4B6015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Lands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15</xdr:col>
      <xdr:colOff>91440</xdr:colOff>
      <xdr:row>60</xdr:row>
      <xdr:rowOff>141513</xdr:rowOff>
    </xdr:from>
    <xdr:to>
      <xdr:col>16</xdr:col>
      <xdr:colOff>259080</xdr:colOff>
      <xdr:row>64</xdr:row>
      <xdr:rowOff>13396</xdr:rowOff>
    </xdr:to>
    <xdr:sp macro="" textlink="'Pivottables - Income Sources'!S44">
      <xdr:nvSpPr>
        <xdr:cNvPr id="105" name="pole tekstowe 104">
          <a:extLst>
            <a:ext uri="{FF2B5EF4-FFF2-40B4-BE49-F238E27FC236}">
              <a16:creationId xmlns:a16="http://schemas.microsoft.com/office/drawing/2014/main" id="{B6EC42A0-A5D9-4E9D-916D-4CDB048C0B8C}"/>
            </a:ext>
          </a:extLst>
        </xdr:cNvPr>
        <xdr:cNvSpPr txBox="1"/>
      </xdr:nvSpPr>
      <xdr:spPr>
        <a:xfrm>
          <a:off x="9235440" y="11244942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CF1A271-9043-4CE9-81A5-344E8756252E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0%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21</xdr:col>
      <xdr:colOff>431138</xdr:colOff>
      <xdr:row>61</xdr:row>
      <xdr:rowOff>126852</xdr:rowOff>
    </xdr:from>
    <xdr:to>
      <xdr:col>23</xdr:col>
      <xdr:colOff>206828</xdr:colOff>
      <xdr:row>63</xdr:row>
      <xdr:rowOff>76200</xdr:rowOff>
    </xdr:to>
    <xdr:sp macro="" textlink="'Pivottables - Income Sources'!Q39">
      <xdr:nvSpPr>
        <xdr:cNvPr id="106" name="pole tekstowe 105">
          <a:extLst>
            <a:ext uri="{FF2B5EF4-FFF2-40B4-BE49-F238E27FC236}">
              <a16:creationId xmlns:a16="http://schemas.microsoft.com/office/drawing/2014/main" id="{973EF47C-7D82-40C9-9B9A-CCD207FA4104}"/>
            </a:ext>
          </a:extLst>
        </xdr:cNvPr>
        <xdr:cNvSpPr txBox="1"/>
      </xdr:nvSpPr>
      <xdr:spPr>
        <a:xfrm>
          <a:off x="13232738" y="11415338"/>
          <a:ext cx="994890" cy="31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7EBED0-562F-4EAC-BF9F-541F84FDB62D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Premium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24</xdr:col>
      <xdr:colOff>198569</xdr:colOff>
      <xdr:row>54</xdr:row>
      <xdr:rowOff>35410</xdr:rowOff>
    </xdr:from>
    <xdr:to>
      <xdr:col>25</xdr:col>
      <xdr:colOff>402771</xdr:colOff>
      <xdr:row>55</xdr:row>
      <xdr:rowOff>185056</xdr:rowOff>
    </xdr:to>
    <xdr:sp macro="" textlink="'Pivottables - Income Sources'!Q40">
      <xdr:nvSpPr>
        <xdr:cNvPr id="108" name="pole tekstowe 107">
          <a:extLst>
            <a:ext uri="{FF2B5EF4-FFF2-40B4-BE49-F238E27FC236}">
              <a16:creationId xmlns:a16="http://schemas.microsoft.com/office/drawing/2014/main" id="{50887536-BE6E-4FE0-A6A1-4712C082A951}"/>
            </a:ext>
          </a:extLst>
        </xdr:cNvPr>
        <xdr:cNvSpPr txBox="1"/>
      </xdr:nvSpPr>
      <xdr:spPr>
        <a:xfrm>
          <a:off x="14828969" y="10028496"/>
          <a:ext cx="813802" cy="334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B2A27E7-7877-49E4-BFCB-64A8D74EEFA9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Prime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19</xdr:col>
      <xdr:colOff>605246</xdr:colOff>
      <xdr:row>14</xdr:row>
      <xdr:rowOff>134982</xdr:rowOff>
    </xdr:from>
    <xdr:to>
      <xdr:col>21</xdr:col>
      <xdr:colOff>163286</xdr:colOff>
      <xdr:row>18</xdr:row>
      <xdr:rowOff>6864</xdr:rowOff>
    </xdr:to>
    <xdr:sp macro="" textlink="'Pivottables - Income Sources'!S36">
      <xdr:nvSpPr>
        <xdr:cNvPr id="112" name="pole tekstowe 111">
          <a:extLst>
            <a:ext uri="{FF2B5EF4-FFF2-40B4-BE49-F238E27FC236}">
              <a16:creationId xmlns:a16="http://schemas.microsoft.com/office/drawing/2014/main" id="{ECF40A59-8444-40AD-B02A-830F5D311B45}"/>
            </a:ext>
          </a:extLst>
        </xdr:cNvPr>
        <xdr:cNvSpPr txBox="1"/>
      </xdr:nvSpPr>
      <xdr:spPr>
        <a:xfrm>
          <a:off x="12187646" y="2725782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9278C8-C511-44AD-BA48-E638E4E1A78D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11%</a:t>
          </a:fld>
          <a:endParaRPr lang="pl-PL" sz="1800">
            <a:solidFill>
              <a:schemeClr val="bg1"/>
            </a:solidFill>
            <a:latin typeface="Avenir Next LT Pro" panose="020B0504020202020204"/>
            <a:ea typeface="Gadugi" panose="020B0502040204020203" pitchFamily="34" charset="0"/>
          </a:endParaRPr>
        </a:p>
      </xdr:txBody>
    </xdr:sp>
    <xdr:clientData/>
  </xdr:twoCellAnchor>
  <xdr:twoCellAnchor>
    <xdr:from>
      <xdr:col>21</xdr:col>
      <xdr:colOff>281940</xdr:colOff>
      <xdr:row>19</xdr:row>
      <xdr:rowOff>79464</xdr:rowOff>
    </xdr:from>
    <xdr:to>
      <xdr:col>22</xdr:col>
      <xdr:colOff>449580</xdr:colOff>
      <xdr:row>22</xdr:row>
      <xdr:rowOff>136404</xdr:rowOff>
    </xdr:to>
    <xdr:sp macro="" textlink="'Pivottables - Income Sources'!S37">
      <xdr:nvSpPr>
        <xdr:cNvPr id="113" name="pole tekstowe 112">
          <a:extLst>
            <a:ext uri="{FF2B5EF4-FFF2-40B4-BE49-F238E27FC236}">
              <a16:creationId xmlns:a16="http://schemas.microsoft.com/office/drawing/2014/main" id="{23900270-3F52-4B43-8AA6-BD8698506635}"/>
            </a:ext>
          </a:extLst>
        </xdr:cNvPr>
        <xdr:cNvSpPr txBox="1"/>
      </xdr:nvSpPr>
      <xdr:spPr>
        <a:xfrm>
          <a:off x="13083540" y="3595550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726B675-2E33-4E9E-80AC-57F1FF02CA22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10%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6</xdr:col>
      <xdr:colOff>173338</xdr:colOff>
      <xdr:row>14</xdr:row>
      <xdr:rowOff>0</xdr:rowOff>
    </xdr:from>
    <xdr:to>
      <xdr:col>7</xdr:col>
      <xdr:colOff>598713</xdr:colOff>
      <xdr:row>18</xdr:row>
      <xdr:rowOff>131909</xdr:rowOff>
    </xdr:to>
    <xdr:sp macro="" textlink="'Pivottables - Income Sources'!Q47">
      <xdr:nvSpPr>
        <xdr:cNvPr id="116" name="pole tekstowe 115">
          <a:extLst>
            <a:ext uri="{FF2B5EF4-FFF2-40B4-BE49-F238E27FC236}">
              <a16:creationId xmlns:a16="http://schemas.microsoft.com/office/drawing/2014/main" id="{197C2B50-65E8-41E9-96A6-4F5C09EB9F7F}"/>
            </a:ext>
          </a:extLst>
        </xdr:cNvPr>
        <xdr:cNvSpPr txBox="1"/>
      </xdr:nvSpPr>
      <xdr:spPr>
        <a:xfrm>
          <a:off x="3830938" y="2590800"/>
          <a:ext cx="1034975" cy="872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C3443DA-3CEF-48D8-9715-736A7A9591B0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Software Metered License</a:t>
          </a:fld>
          <a:endParaRPr lang="pl-PL" sz="1600">
            <a:solidFill>
              <a:schemeClr val="bg1"/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9</xdr:col>
      <xdr:colOff>13511</xdr:colOff>
      <xdr:row>5</xdr:row>
      <xdr:rowOff>84461</xdr:rowOff>
    </xdr:from>
    <xdr:to>
      <xdr:col>10</xdr:col>
      <xdr:colOff>435429</xdr:colOff>
      <xdr:row>8</xdr:row>
      <xdr:rowOff>141515</xdr:rowOff>
    </xdr:to>
    <xdr:sp macro="" textlink="'Pivottables - Income Sources'!Q46">
      <xdr:nvSpPr>
        <xdr:cNvPr id="117" name="pole tekstowe 116">
          <a:extLst>
            <a:ext uri="{FF2B5EF4-FFF2-40B4-BE49-F238E27FC236}">
              <a16:creationId xmlns:a16="http://schemas.microsoft.com/office/drawing/2014/main" id="{1E0830CD-599C-4615-8E0A-6C65A07B3546}"/>
            </a:ext>
          </a:extLst>
        </xdr:cNvPr>
        <xdr:cNvSpPr txBox="1"/>
      </xdr:nvSpPr>
      <xdr:spPr>
        <a:xfrm>
          <a:off x="5499911" y="1009747"/>
          <a:ext cx="1031518" cy="612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30CD97B-226B-4985-B29C-E3652EFD4FFC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Floating License</a:t>
          </a:fld>
          <a:endParaRPr lang="pl-PL" sz="1600">
            <a:solidFill>
              <a:schemeClr val="bg1"/>
            </a:solidFill>
            <a:latin typeface="Avenir Next LT Pro" panose="020B0504020202020204"/>
          </a:endParaRPr>
        </a:p>
      </xdr:txBody>
    </xdr:sp>
    <xdr:clientData/>
  </xdr:twoCellAnchor>
  <xdr:twoCellAnchor>
    <xdr:from>
      <xdr:col>7</xdr:col>
      <xdr:colOff>205740</xdr:colOff>
      <xdr:row>54</xdr:row>
      <xdr:rowOff>114300</xdr:rowOff>
    </xdr:from>
    <xdr:to>
      <xdr:col>9</xdr:col>
      <xdr:colOff>44824</xdr:colOff>
      <xdr:row>57</xdr:row>
      <xdr:rowOff>71717</xdr:rowOff>
    </xdr:to>
    <xdr:sp macro="" textlink="'Pivottables - Income Sources'!Q55">
      <xdr:nvSpPr>
        <xdr:cNvPr id="120" name="pole tekstowe 119">
          <a:extLst>
            <a:ext uri="{FF2B5EF4-FFF2-40B4-BE49-F238E27FC236}">
              <a16:creationId xmlns:a16="http://schemas.microsoft.com/office/drawing/2014/main" id="{ECCAB515-B313-4FCD-A0AD-794D0FA03C0F}"/>
            </a:ext>
          </a:extLst>
        </xdr:cNvPr>
        <xdr:cNvSpPr txBox="1"/>
      </xdr:nvSpPr>
      <xdr:spPr>
        <a:xfrm>
          <a:off x="4472940" y="9796182"/>
          <a:ext cx="1058284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3A78C59-17D0-4179-A8CD-4A8C3D10ECCB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Youtube Channel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5</xdr:col>
      <xdr:colOff>241662</xdr:colOff>
      <xdr:row>57</xdr:row>
      <xdr:rowOff>91439</xdr:rowOff>
    </xdr:from>
    <xdr:to>
      <xdr:col>7</xdr:col>
      <xdr:colOff>163285</xdr:colOff>
      <xdr:row>61</xdr:row>
      <xdr:rowOff>0</xdr:rowOff>
    </xdr:to>
    <xdr:sp macro="" textlink="'Pivottables - Income Sources'!Q54">
      <xdr:nvSpPr>
        <xdr:cNvPr id="122" name="pole tekstowe 121">
          <a:extLst>
            <a:ext uri="{FF2B5EF4-FFF2-40B4-BE49-F238E27FC236}">
              <a16:creationId xmlns:a16="http://schemas.microsoft.com/office/drawing/2014/main" id="{4A0FE3ED-3C64-4249-BDF1-04DF8C6304E8}"/>
            </a:ext>
          </a:extLst>
        </xdr:cNvPr>
        <xdr:cNvSpPr txBox="1"/>
      </xdr:nvSpPr>
      <xdr:spPr>
        <a:xfrm>
          <a:off x="3289662" y="10639696"/>
          <a:ext cx="1140823" cy="648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6645E9-D642-4A7D-9764-014D70FC14C2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Television Ad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3</xdr:col>
      <xdr:colOff>327660</xdr:colOff>
      <xdr:row>55</xdr:row>
      <xdr:rowOff>121920</xdr:rowOff>
    </xdr:from>
    <xdr:to>
      <xdr:col>4</xdr:col>
      <xdr:colOff>495300</xdr:colOff>
      <xdr:row>57</xdr:row>
      <xdr:rowOff>68580</xdr:rowOff>
    </xdr:to>
    <xdr:sp macro="" textlink="'Pivottables - Income Sources'!Q53">
      <xdr:nvSpPr>
        <xdr:cNvPr id="124" name="pole tekstowe 123">
          <a:extLst>
            <a:ext uri="{FF2B5EF4-FFF2-40B4-BE49-F238E27FC236}">
              <a16:creationId xmlns:a16="http://schemas.microsoft.com/office/drawing/2014/main" id="{06198D88-E5E1-4339-A0DF-42FC3417A4AC}"/>
            </a:ext>
          </a:extLst>
        </xdr:cNvPr>
        <xdr:cNvSpPr txBox="1"/>
      </xdr:nvSpPr>
      <xdr:spPr>
        <a:xfrm>
          <a:off x="2156460" y="10027920"/>
          <a:ext cx="777240" cy="3068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BDD9AC-6B3A-4C04-984D-005C4F06A3E5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Google Ad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</xdr:col>
      <xdr:colOff>441960</xdr:colOff>
      <xdr:row>47</xdr:row>
      <xdr:rowOff>15240</xdr:rowOff>
    </xdr:from>
    <xdr:to>
      <xdr:col>3</xdr:col>
      <xdr:colOff>304800</xdr:colOff>
      <xdr:row>50</xdr:row>
      <xdr:rowOff>54429</xdr:rowOff>
    </xdr:to>
    <xdr:sp macro="" textlink="'Pivottables - Income Sources'!Q52">
      <xdr:nvSpPr>
        <xdr:cNvPr id="126" name="pole tekstowe 125">
          <a:extLst>
            <a:ext uri="{FF2B5EF4-FFF2-40B4-BE49-F238E27FC236}">
              <a16:creationId xmlns:a16="http://schemas.microsoft.com/office/drawing/2014/main" id="{06FD0DBF-D4C2-40D4-8966-DF73524CDA82}"/>
            </a:ext>
          </a:extLst>
        </xdr:cNvPr>
        <xdr:cNvSpPr txBox="1"/>
      </xdr:nvSpPr>
      <xdr:spPr>
        <a:xfrm>
          <a:off x="1051560" y="8712926"/>
          <a:ext cx="108204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F88AA7-7530-40E2-BF5D-B9182D3ED682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Facebook Page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4</xdr:col>
      <xdr:colOff>308195</xdr:colOff>
      <xdr:row>41</xdr:row>
      <xdr:rowOff>66402</xdr:rowOff>
    </xdr:from>
    <xdr:to>
      <xdr:col>5</xdr:col>
      <xdr:colOff>475835</xdr:colOff>
      <xdr:row>44</xdr:row>
      <xdr:rowOff>123342</xdr:rowOff>
    </xdr:to>
    <xdr:sp macro="" textlink="'Pivottables - Income Sources'!S51">
      <xdr:nvSpPr>
        <xdr:cNvPr id="127" name="pole tekstowe 126">
          <a:extLst>
            <a:ext uri="{FF2B5EF4-FFF2-40B4-BE49-F238E27FC236}">
              <a16:creationId xmlns:a16="http://schemas.microsoft.com/office/drawing/2014/main" id="{95624D15-A58D-41D5-AC54-9E36548B5986}"/>
            </a:ext>
          </a:extLst>
        </xdr:cNvPr>
        <xdr:cNvSpPr txBox="1"/>
      </xdr:nvSpPr>
      <xdr:spPr>
        <a:xfrm>
          <a:off x="2746595" y="7653745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EACED1-E685-4FDF-AF3C-843589D30915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0%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12</xdr:col>
      <xdr:colOff>325611</xdr:colOff>
      <xdr:row>61</xdr:row>
      <xdr:rowOff>36500</xdr:rowOff>
    </xdr:from>
    <xdr:to>
      <xdr:col>13</xdr:col>
      <xdr:colOff>493251</xdr:colOff>
      <xdr:row>63</xdr:row>
      <xdr:rowOff>108858</xdr:rowOff>
    </xdr:to>
    <xdr:sp macro="" textlink="'Pivottables - Income Sources'!S42">
      <xdr:nvSpPr>
        <xdr:cNvPr id="130" name="pole tekstowe 129">
          <a:extLst>
            <a:ext uri="{FF2B5EF4-FFF2-40B4-BE49-F238E27FC236}">
              <a16:creationId xmlns:a16="http://schemas.microsoft.com/office/drawing/2014/main" id="{AC8E03B6-0CC6-4A7F-9FA0-6A72DD8B47F3}"/>
            </a:ext>
          </a:extLst>
        </xdr:cNvPr>
        <xdr:cNvSpPr txBox="1"/>
      </xdr:nvSpPr>
      <xdr:spPr>
        <a:xfrm>
          <a:off x="7640811" y="11324986"/>
          <a:ext cx="777240" cy="442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74446B3-289D-46F3-8A2F-97A072F524D4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13</xdr:col>
      <xdr:colOff>535065</xdr:colOff>
      <xdr:row>64</xdr:row>
      <xdr:rowOff>27661</xdr:rowOff>
    </xdr:from>
    <xdr:to>
      <xdr:col>15</xdr:col>
      <xdr:colOff>93105</xdr:colOff>
      <xdr:row>67</xdr:row>
      <xdr:rowOff>84600</xdr:rowOff>
    </xdr:to>
    <xdr:sp macro="" textlink="'Pivottables - Income Sources'!S43">
      <xdr:nvSpPr>
        <xdr:cNvPr id="131" name="pole tekstowe 130">
          <a:extLst>
            <a:ext uri="{FF2B5EF4-FFF2-40B4-BE49-F238E27FC236}">
              <a16:creationId xmlns:a16="http://schemas.microsoft.com/office/drawing/2014/main" id="{97E3E10C-11D5-4D70-A9FF-A7921E8C5D46}"/>
            </a:ext>
          </a:extLst>
        </xdr:cNvPr>
        <xdr:cNvSpPr txBox="1"/>
      </xdr:nvSpPr>
      <xdr:spPr>
        <a:xfrm>
          <a:off x="8459865" y="11871318"/>
          <a:ext cx="777240" cy="612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01E74A-2D04-4E23-A6EA-C6CABFF05B82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0%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15</xdr:col>
      <xdr:colOff>220340</xdr:colOff>
      <xdr:row>64</xdr:row>
      <xdr:rowOff>29134</xdr:rowOff>
    </xdr:from>
    <xdr:to>
      <xdr:col>16</xdr:col>
      <xdr:colOff>468086</xdr:colOff>
      <xdr:row>65</xdr:row>
      <xdr:rowOff>163285</xdr:rowOff>
    </xdr:to>
    <xdr:sp macro="" textlink="'Pivottables - Income Sources'!Q44">
      <xdr:nvSpPr>
        <xdr:cNvPr id="133" name="pole tekstowe 132">
          <a:extLst>
            <a:ext uri="{FF2B5EF4-FFF2-40B4-BE49-F238E27FC236}">
              <a16:creationId xmlns:a16="http://schemas.microsoft.com/office/drawing/2014/main" id="{48AACB31-06AE-4E1A-B862-7F0B6C4CA57F}"/>
            </a:ext>
          </a:extLst>
        </xdr:cNvPr>
        <xdr:cNvSpPr txBox="1"/>
      </xdr:nvSpPr>
      <xdr:spPr>
        <a:xfrm>
          <a:off x="9364340" y="11872791"/>
          <a:ext cx="857346" cy="3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331EA3D-E4A0-475F-B300-7B5CC7691B69}" type="TxLink">
            <a:rPr lang="en-US" sz="1600" b="0" i="0" u="none" strike="noStrike">
              <a:solidFill>
                <a:schemeClr val="bg1"/>
              </a:solidFill>
              <a:latin typeface="+mn-lt"/>
            </a:rPr>
            <a:pPr/>
            <a:t>Offices</a:t>
          </a:fld>
          <a:endParaRPr lang="pl-PL" sz="16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21</xdr:col>
      <xdr:colOff>604989</xdr:colOff>
      <xdr:row>57</xdr:row>
      <xdr:rowOff>176859</xdr:rowOff>
    </xdr:from>
    <xdr:to>
      <xdr:col>23</xdr:col>
      <xdr:colOff>163029</xdr:colOff>
      <xdr:row>61</xdr:row>
      <xdr:rowOff>48745</xdr:rowOff>
    </xdr:to>
    <xdr:sp macro="" textlink="'Pivottables - Income Sources'!S39">
      <xdr:nvSpPr>
        <xdr:cNvPr id="135" name="pole tekstowe 134">
          <a:extLst>
            <a:ext uri="{FF2B5EF4-FFF2-40B4-BE49-F238E27FC236}">
              <a16:creationId xmlns:a16="http://schemas.microsoft.com/office/drawing/2014/main" id="{56B72A1D-74D8-4233-862C-49AA6E9D3C75}"/>
            </a:ext>
          </a:extLst>
        </xdr:cNvPr>
        <xdr:cNvSpPr txBox="1"/>
      </xdr:nvSpPr>
      <xdr:spPr>
        <a:xfrm>
          <a:off x="13406589" y="10725116"/>
          <a:ext cx="777240" cy="612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8A2779-3743-44B8-AB1B-94A87022920F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23</xdr:col>
      <xdr:colOff>25359</xdr:colOff>
      <xdr:row>53</xdr:row>
      <xdr:rowOff>163669</xdr:rowOff>
    </xdr:from>
    <xdr:to>
      <xdr:col>24</xdr:col>
      <xdr:colOff>192999</xdr:colOff>
      <xdr:row>57</xdr:row>
      <xdr:rowOff>24416</xdr:rowOff>
    </xdr:to>
    <xdr:sp macro="" textlink="'Pivottables - Income Sources'!S40">
      <xdr:nvSpPr>
        <xdr:cNvPr id="136" name="pole tekstowe 135">
          <a:extLst>
            <a:ext uri="{FF2B5EF4-FFF2-40B4-BE49-F238E27FC236}">
              <a16:creationId xmlns:a16="http://schemas.microsoft.com/office/drawing/2014/main" id="{BF689101-C49D-4003-A59F-B98B0E287BBC}"/>
            </a:ext>
          </a:extLst>
        </xdr:cNvPr>
        <xdr:cNvSpPr txBox="1"/>
      </xdr:nvSpPr>
      <xdr:spPr>
        <a:xfrm>
          <a:off x="14046159" y="9971698"/>
          <a:ext cx="777240" cy="60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29E021-2BD5-4736-8B24-EE101D1FC853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9%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4</xdr:col>
      <xdr:colOff>1281</xdr:colOff>
      <xdr:row>50</xdr:row>
      <xdr:rowOff>147919</xdr:rowOff>
    </xdr:from>
    <xdr:to>
      <xdr:col>5</xdr:col>
      <xdr:colOff>126789</xdr:colOff>
      <xdr:row>54</xdr:row>
      <xdr:rowOff>138953</xdr:rowOff>
    </xdr:to>
    <xdr:sp macro="" textlink="">
      <xdr:nvSpPr>
        <xdr:cNvPr id="161" name="Owal 160">
          <a:extLst>
            <a:ext uri="{FF2B5EF4-FFF2-40B4-BE49-F238E27FC236}">
              <a16:creationId xmlns:a16="http://schemas.microsoft.com/office/drawing/2014/main" id="{C9A8BD65-B34A-4C1C-B178-F673A0FA30E1}"/>
            </a:ext>
          </a:extLst>
        </xdr:cNvPr>
        <xdr:cNvSpPr/>
      </xdr:nvSpPr>
      <xdr:spPr>
        <a:xfrm>
          <a:off x="2439681" y="9400776"/>
          <a:ext cx="735108" cy="731263"/>
        </a:xfrm>
        <a:prstGeom prst="ellipse">
          <a:avLst/>
        </a:prstGeom>
        <a:solidFill>
          <a:srgbClr val="002060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4</xdr:col>
      <xdr:colOff>139338</xdr:colOff>
      <xdr:row>51</xdr:row>
      <xdr:rowOff>119742</xdr:rowOff>
    </xdr:from>
    <xdr:to>
      <xdr:col>5</xdr:col>
      <xdr:colOff>306978</xdr:colOff>
      <xdr:row>54</xdr:row>
      <xdr:rowOff>172476</xdr:rowOff>
    </xdr:to>
    <xdr:sp macro="" textlink="'Pivottables - Income Sources'!S53">
      <xdr:nvSpPr>
        <xdr:cNvPr id="93" name="pole tekstowe 92">
          <a:extLst>
            <a:ext uri="{FF2B5EF4-FFF2-40B4-BE49-F238E27FC236}">
              <a16:creationId xmlns:a16="http://schemas.microsoft.com/office/drawing/2014/main" id="{38424BE6-D067-816E-4E0D-5123808C7CF0}"/>
            </a:ext>
          </a:extLst>
        </xdr:cNvPr>
        <xdr:cNvSpPr txBox="1"/>
      </xdr:nvSpPr>
      <xdr:spPr>
        <a:xfrm>
          <a:off x="2577738" y="9557656"/>
          <a:ext cx="777240" cy="607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553C4E7-7C3E-4F78-9FD6-830CB5192E77}" type="TxLink">
            <a:rPr lang="en-US" sz="18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pPr/>
            <a:t>7%</a:t>
          </a:fld>
          <a:endParaRPr lang="pl-PL" sz="180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0.85447</cdr:x>
      <cdr:y>0.11467</cdr:y>
    </cdr:from>
    <cdr:to>
      <cdr:x>0.86676</cdr:x>
      <cdr:y>0.19064</cdr:y>
    </cdr:to>
    <cdr:cxnSp macro="">
      <cdr:nvCxnSpPr>
        <cdr:cNvPr id="4" name="Łącznik prosty 3">
          <a:extLst xmlns:a="http://schemas.openxmlformats.org/drawingml/2006/main">
            <a:ext uri="{FF2B5EF4-FFF2-40B4-BE49-F238E27FC236}">
              <a16:creationId xmlns:a16="http://schemas.microsoft.com/office/drawing/2014/main" id="{1EEE79E4-230A-17AD-2315-34A19FC1D5F0}"/>
            </a:ext>
          </a:extLst>
        </cdr:cNvPr>
        <cdr:cNvCxnSpPr/>
      </cdr:nvCxnSpPr>
      <cdr:spPr>
        <a:xfrm xmlns:a="http://schemas.openxmlformats.org/drawingml/2006/main" flipH="1">
          <a:off x="9075550" y="870857"/>
          <a:ext cx="130628" cy="5769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0.83602</cdr:x>
      <cdr:y>0.01863</cdr:y>
    </cdr:from>
    <cdr:to>
      <cdr:x>0.90469</cdr:x>
      <cdr:y>0.11181</cdr:y>
    </cdr:to>
    <cdr:sp macro="" textlink="">
      <cdr:nvSpPr>
        <cdr:cNvPr id="5" name="Owal 4">
          <a:extLst xmlns:a="http://schemas.openxmlformats.org/drawingml/2006/main">
            <a:ext uri="{FF2B5EF4-FFF2-40B4-BE49-F238E27FC236}">
              <a16:creationId xmlns:a16="http://schemas.microsoft.com/office/drawing/2014/main" id="{8D35EC42-8880-CD0E-25A8-3978383FE1D4}"/>
            </a:ext>
          </a:extLst>
        </cdr:cNvPr>
        <cdr:cNvSpPr/>
      </cdr:nvSpPr>
      <cdr:spPr>
        <a:xfrm xmlns:a="http://schemas.openxmlformats.org/drawingml/2006/main">
          <a:off x="8879607" y="141514"/>
          <a:ext cx="729343" cy="707572"/>
        </a:xfrm>
        <a:prstGeom xmlns:a="http://schemas.openxmlformats.org/drawingml/2006/main" prst="ellipse">
          <a:avLst/>
        </a:prstGeom>
        <a:solidFill xmlns:a="http://schemas.openxmlformats.org/drawingml/2006/main">
          <a:srgbClr val="002060"/>
        </a:solidFill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211200</xdr:colOff>
      <xdr:row>1</xdr:row>
      <xdr:rowOff>115920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23F9F36D-F2A9-0C9A-DCC1-5330329137EA}"/>
            </a:ext>
          </a:extLst>
        </xdr:cNvPr>
        <xdr:cNvSpPr/>
      </xdr:nvSpPr>
      <xdr:spPr>
        <a:xfrm>
          <a:off x="0" y="0"/>
          <a:ext cx="17280000" cy="295214"/>
        </a:xfrm>
        <a:prstGeom prst="rect">
          <a:avLst/>
        </a:prstGeom>
        <a:solidFill>
          <a:srgbClr val="1D1D3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152400</xdr:colOff>
      <xdr:row>1</xdr:row>
      <xdr:rowOff>91734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3861F555-774F-DFEE-D7A5-C1BCC7201452}"/>
            </a:ext>
          </a:extLst>
        </xdr:cNvPr>
        <xdr:cNvSpPr txBox="1"/>
      </xdr:nvSpPr>
      <xdr:spPr>
        <a:xfrm>
          <a:off x="0" y="0"/>
          <a:ext cx="1981200" cy="271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>
              <a:solidFill>
                <a:schemeClr val="bg1"/>
              </a:solidFill>
              <a:latin typeface="Avenir Next LT Pro" panose="020B0504020202020204" pitchFamily="34" charset="-18"/>
            </a:rPr>
            <a:t>Adrianna</a:t>
          </a:r>
          <a:r>
            <a:rPr lang="pl-PL" sz="1100" baseline="0">
              <a:solidFill>
                <a:schemeClr val="bg1"/>
              </a:solidFill>
              <a:latin typeface="Avenir Next LT Pro" panose="020B0504020202020204" pitchFamily="34" charset="-18"/>
            </a:rPr>
            <a:t> Romanowska </a:t>
          </a:r>
          <a:endParaRPr lang="pl-PL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4</xdr:col>
      <xdr:colOff>144780</xdr:colOff>
      <xdr:row>0</xdr:row>
      <xdr:rowOff>0</xdr:rowOff>
    </xdr:from>
    <xdr:to>
      <xdr:col>7</xdr:col>
      <xdr:colOff>297180</xdr:colOff>
      <xdr:row>1</xdr:row>
      <xdr:rowOff>91734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64680AEB-7734-4018-AAA0-10BD29F97B3D}"/>
            </a:ext>
          </a:extLst>
        </xdr:cNvPr>
        <xdr:cNvSpPr txBox="1"/>
      </xdr:nvSpPr>
      <xdr:spPr>
        <a:xfrm>
          <a:off x="2583180" y="0"/>
          <a:ext cx="1981200" cy="271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>
              <a:solidFill>
                <a:schemeClr val="bg1"/>
              </a:solidFill>
              <a:latin typeface="Avenir Next LT Pro" panose="020B0504020202020204" pitchFamily="34" charset="-18"/>
            </a:rPr>
            <a:t>Browse - GitHub</a:t>
          </a:r>
        </a:p>
      </xdr:txBody>
    </xdr:sp>
    <xdr:clientData/>
  </xdr:twoCellAnchor>
  <xdr:twoCellAnchor>
    <xdr:from>
      <xdr:col>9</xdr:col>
      <xdr:colOff>213360</xdr:colOff>
      <xdr:row>0</xdr:row>
      <xdr:rowOff>0</xdr:rowOff>
    </xdr:from>
    <xdr:to>
      <xdr:col>12</xdr:col>
      <xdr:colOff>365760</xdr:colOff>
      <xdr:row>1</xdr:row>
      <xdr:rowOff>91734</xdr:rowOff>
    </xdr:to>
    <xdr:sp macro="" textlink="">
      <xdr:nvSpPr>
        <xdr:cNvPr id="6" name="pole tekstow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01B7AE-868D-08DD-D8D0-E8A443ADDF91}"/>
            </a:ext>
          </a:extLst>
        </xdr:cNvPr>
        <xdr:cNvSpPr txBox="1"/>
      </xdr:nvSpPr>
      <xdr:spPr>
        <a:xfrm>
          <a:off x="5699760" y="0"/>
          <a:ext cx="1981200" cy="271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>
              <a:solidFill>
                <a:schemeClr val="bg1"/>
              </a:solidFill>
              <a:latin typeface="Avenir Next LT Pro" panose="020B0504020202020204" pitchFamily="34" charset="-18"/>
            </a:rPr>
            <a:t>Income</a:t>
          </a:r>
          <a:r>
            <a:rPr lang="pl-PL" sz="1100" baseline="0">
              <a:solidFill>
                <a:schemeClr val="bg1"/>
              </a:solidFill>
              <a:latin typeface="Avenir Next LT Pro" panose="020B0504020202020204" pitchFamily="34" charset="-18"/>
            </a:rPr>
            <a:t> Sources</a:t>
          </a:r>
          <a:endParaRPr lang="pl-PL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15</xdr:col>
      <xdr:colOff>495300</xdr:colOff>
      <xdr:row>0</xdr:row>
      <xdr:rowOff>0</xdr:rowOff>
    </xdr:from>
    <xdr:to>
      <xdr:col>19</xdr:col>
      <xdr:colOff>38100</xdr:colOff>
      <xdr:row>1</xdr:row>
      <xdr:rowOff>91734</xdr:rowOff>
    </xdr:to>
    <xdr:sp macro="" textlink="">
      <xdr:nvSpPr>
        <xdr:cNvPr id="7" name="pole tekstow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4F5995-71D6-B694-07A1-7F9074C3EB35}"/>
            </a:ext>
          </a:extLst>
        </xdr:cNvPr>
        <xdr:cNvSpPr txBox="1"/>
      </xdr:nvSpPr>
      <xdr:spPr>
        <a:xfrm>
          <a:off x="9639300" y="0"/>
          <a:ext cx="1981200" cy="271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pl-PL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12</xdr:col>
      <xdr:colOff>365760</xdr:colOff>
      <xdr:row>0</xdr:row>
      <xdr:rowOff>0</xdr:rowOff>
    </xdr:from>
    <xdr:to>
      <xdr:col>15</xdr:col>
      <xdr:colOff>518160</xdr:colOff>
      <xdr:row>1</xdr:row>
      <xdr:rowOff>91734</xdr:rowOff>
    </xdr:to>
    <xdr:sp macro="" textlink="">
      <xdr:nvSpPr>
        <xdr:cNvPr id="8" name="pole tekstow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505AFD-FABC-A01D-128B-7281ED500BDD}"/>
            </a:ext>
          </a:extLst>
        </xdr:cNvPr>
        <xdr:cNvSpPr txBox="1"/>
      </xdr:nvSpPr>
      <xdr:spPr>
        <a:xfrm>
          <a:off x="7680960" y="0"/>
          <a:ext cx="1981200" cy="271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>
              <a:solidFill>
                <a:schemeClr val="bg1"/>
              </a:solidFill>
              <a:latin typeface="Avenir Next LT Pro" panose="020B0504020202020204" pitchFamily="34" charset="-18"/>
            </a:rPr>
            <a:t>Geographically</a:t>
          </a:r>
        </a:p>
      </xdr:txBody>
    </xdr:sp>
    <xdr:clientData/>
  </xdr:twoCellAnchor>
  <xdr:twoCellAnchor>
    <xdr:from>
      <xdr:col>18</xdr:col>
      <xdr:colOff>556260</xdr:colOff>
      <xdr:row>0</xdr:row>
      <xdr:rowOff>0</xdr:rowOff>
    </xdr:from>
    <xdr:to>
      <xdr:col>22</xdr:col>
      <xdr:colOff>99060</xdr:colOff>
      <xdr:row>1</xdr:row>
      <xdr:rowOff>91734</xdr:rowOff>
    </xdr:to>
    <xdr:sp macro="" textlink="">
      <xdr:nvSpPr>
        <xdr:cNvPr id="9" name="pole tekstow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AFB610-2B37-4018-DFBE-817295DC15CD}"/>
            </a:ext>
          </a:extLst>
        </xdr:cNvPr>
        <xdr:cNvSpPr txBox="1"/>
      </xdr:nvSpPr>
      <xdr:spPr>
        <a:xfrm>
          <a:off x="11529060" y="0"/>
          <a:ext cx="1981200" cy="271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pl-PL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4</xdr:col>
      <xdr:colOff>297180</xdr:colOff>
      <xdr:row>0</xdr:row>
      <xdr:rowOff>0</xdr:rowOff>
    </xdr:from>
    <xdr:to>
      <xdr:col>4</xdr:col>
      <xdr:colOff>579120</xdr:colOff>
      <xdr:row>1</xdr:row>
      <xdr:rowOff>99262</xdr:rowOff>
    </xdr:to>
    <xdr:pic>
      <xdr:nvPicPr>
        <xdr:cNvPr id="10" name="Grafika 9" descr="Kompas kontur">
          <a:extLst>
            <a:ext uri="{FF2B5EF4-FFF2-40B4-BE49-F238E27FC236}">
              <a16:creationId xmlns:a16="http://schemas.microsoft.com/office/drawing/2014/main" id="{1D8B51CB-60CD-7C00-2B73-F773ABF3B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35580" y="0"/>
          <a:ext cx="281940" cy="278556"/>
        </a:xfrm>
        <a:prstGeom prst="rect">
          <a:avLst/>
        </a:prstGeom>
      </xdr:spPr>
    </xdr:pic>
    <xdr:clientData/>
  </xdr:twoCellAnchor>
  <xdr:twoCellAnchor editAs="oneCell">
    <xdr:from>
      <xdr:col>5</xdr:col>
      <xdr:colOff>432984</xdr:colOff>
      <xdr:row>4</xdr:row>
      <xdr:rowOff>81130</xdr:rowOff>
    </xdr:from>
    <xdr:to>
      <xdr:col>28</xdr:col>
      <xdr:colOff>293914</xdr:colOff>
      <xdr:row>40</xdr:row>
      <xdr:rowOff>17636</xdr:rowOff>
    </xdr:to>
    <xdr:pic>
      <xdr:nvPicPr>
        <xdr:cNvPr id="63" name="Obraz 62">
          <a:extLst>
            <a:ext uri="{FF2B5EF4-FFF2-40B4-BE49-F238E27FC236}">
              <a16:creationId xmlns:a16="http://schemas.microsoft.com/office/drawing/2014/main" id="{5514DF7C-E31A-997E-3359-2C28F2D7F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3480984" y="798306"/>
          <a:ext cx="13881730" cy="6391095"/>
        </a:xfrm>
        <a:prstGeom prst="rect">
          <a:avLst/>
        </a:prstGeom>
      </xdr:spPr>
    </xdr:pic>
    <xdr:clientData/>
  </xdr:twoCellAnchor>
  <xdr:twoCellAnchor>
    <xdr:from>
      <xdr:col>13</xdr:col>
      <xdr:colOff>381000</xdr:colOff>
      <xdr:row>1</xdr:row>
      <xdr:rowOff>45720</xdr:rowOff>
    </xdr:from>
    <xdr:to>
      <xdr:col>14</xdr:col>
      <xdr:colOff>533400</xdr:colOff>
      <xdr:row>1</xdr:row>
      <xdr:rowOff>91439</xdr:rowOff>
    </xdr:to>
    <xdr:sp macro="" textlink="">
      <xdr:nvSpPr>
        <xdr:cNvPr id="11" name="Prostokąt: zaokrąglone rogi 10">
          <a:extLst>
            <a:ext uri="{FF2B5EF4-FFF2-40B4-BE49-F238E27FC236}">
              <a16:creationId xmlns:a16="http://schemas.microsoft.com/office/drawing/2014/main" id="{4FA2F3DC-79FD-4DFE-9E0B-D4C40FA877F9}"/>
            </a:ext>
          </a:extLst>
        </xdr:cNvPr>
        <xdr:cNvSpPr/>
      </xdr:nvSpPr>
      <xdr:spPr>
        <a:xfrm flipV="1">
          <a:off x="8305800" y="228600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205740</xdr:colOff>
      <xdr:row>5</xdr:row>
      <xdr:rowOff>145676</xdr:rowOff>
    </xdr:from>
    <xdr:to>
      <xdr:col>5</xdr:col>
      <xdr:colOff>358140</xdr:colOff>
      <xdr:row>9</xdr:row>
      <xdr:rowOff>122816</xdr:rowOff>
    </xdr:to>
    <xdr:sp macro="" textlink="">
      <xdr:nvSpPr>
        <xdr:cNvPr id="31" name="pole tekstowe 30">
          <a:extLst>
            <a:ext uri="{FF2B5EF4-FFF2-40B4-BE49-F238E27FC236}">
              <a16:creationId xmlns:a16="http://schemas.microsoft.com/office/drawing/2014/main" id="{5DF5CB28-9FE2-4B24-94C7-DCF0029CDCE3}"/>
            </a:ext>
          </a:extLst>
        </xdr:cNvPr>
        <xdr:cNvSpPr txBox="1"/>
      </xdr:nvSpPr>
      <xdr:spPr>
        <a:xfrm>
          <a:off x="205740" y="1060076"/>
          <a:ext cx="320040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32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Financial Statistics</a:t>
          </a:r>
        </a:p>
      </xdr:txBody>
    </xdr:sp>
    <xdr:clientData/>
  </xdr:twoCellAnchor>
  <xdr:twoCellAnchor>
    <xdr:from>
      <xdr:col>0</xdr:col>
      <xdr:colOff>204395</xdr:colOff>
      <xdr:row>7</xdr:row>
      <xdr:rowOff>164502</xdr:rowOff>
    </xdr:from>
    <xdr:to>
      <xdr:col>5</xdr:col>
      <xdr:colOff>331694</xdr:colOff>
      <xdr:row>12</xdr:row>
      <xdr:rowOff>15688</xdr:rowOff>
    </xdr:to>
    <xdr:sp macro="" textlink="'Pivottables 2 - Geographically'!C9">
      <xdr:nvSpPr>
        <xdr:cNvPr id="35" name="pole tekstowe 34">
          <a:extLst>
            <a:ext uri="{FF2B5EF4-FFF2-40B4-BE49-F238E27FC236}">
              <a16:creationId xmlns:a16="http://schemas.microsoft.com/office/drawing/2014/main" id="{6A769F52-2710-704B-40F1-256D3F7395D2}"/>
            </a:ext>
          </a:extLst>
        </xdr:cNvPr>
        <xdr:cNvSpPr txBox="1"/>
      </xdr:nvSpPr>
      <xdr:spPr>
        <a:xfrm>
          <a:off x="204395" y="1419561"/>
          <a:ext cx="3175299" cy="74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B8FF36-416B-445B-8D9F-90B559090142}" type="TxLink">
            <a:rPr lang="en-US" sz="4800" b="0" i="0" u="none" strike="noStrike">
              <a:solidFill>
                <a:schemeClr val="bg1">
                  <a:lumMod val="95000"/>
                </a:schemeClr>
              </a:solidFill>
              <a:latin typeface="Avenir"/>
              <a:ea typeface="Calibri"/>
              <a:cs typeface="Calibri"/>
            </a:rPr>
            <a:pPr/>
            <a:t>2 660 364 zł</a:t>
          </a:fld>
          <a:endParaRPr lang="pl-PL" sz="900">
            <a:solidFill>
              <a:schemeClr val="bg1">
                <a:lumMod val="95000"/>
              </a:schemeClr>
            </a:solidFill>
            <a:latin typeface="Avenir"/>
          </a:endParaRPr>
        </a:p>
      </xdr:txBody>
    </xdr:sp>
    <xdr:clientData/>
  </xdr:twoCellAnchor>
  <xdr:twoCellAnchor editAs="oneCell">
    <xdr:from>
      <xdr:col>0</xdr:col>
      <xdr:colOff>301988</xdr:colOff>
      <xdr:row>12</xdr:row>
      <xdr:rowOff>40263</xdr:rowOff>
    </xdr:from>
    <xdr:to>
      <xdr:col>5</xdr:col>
      <xdr:colOff>160020</xdr:colOff>
      <xdr:row>14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Year 3">
              <a:extLst>
                <a:ext uri="{FF2B5EF4-FFF2-40B4-BE49-F238E27FC236}">
                  <a16:creationId xmlns:a16="http://schemas.microsoft.com/office/drawing/2014/main" id="{6DD8053E-FBA8-43EE-B83A-4EC202985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88" y="2191792"/>
              <a:ext cx="2906032" cy="402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224116</xdr:colOff>
      <xdr:row>15</xdr:row>
      <xdr:rowOff>17402</xdr:rowOff>
    </xdr:from>
    <xdr:to>
      <xdr:col>5</xdr:col>
      <xdr:colOff>53341</xdr:colOff>
      <xdr:row>26</xdr:row>
      <xdr:rowOff>53340</xdr:rowOff>
    </xdr:to>
    <xdr:grpSp>
      <xdr:nvGrpSpPr>
        <xdr:cNvPr id="41" name="Grupa 40">
          <a:extLst>
            <a:ext uri="{FF2B5EF4-FFF2-40B4-BE49-F238E27FC236}">
              <a16:creationId xmlns:a16="http://schemas.microsoft.com/office/drawing/2014/main" id="{BBA21F54-03C3-81B6-2ADE-C9D5CA7DC731}"/>
            </a:ext>
          </a:extLst>
        </xdr:cNvPr>
        <xdr:cNvGrpSpPr/>
      </xdr:nvGrpSpPr>
      <xdr:grpSpPr>
        <a:xfrm>
          <a:off x="224116" y="2706814"/>
          <a:ext cx="2877225" cy="2008173"/>
          <a:chOff x="224116" y="2706814"/>
          <a:chExt cx="2877225" cy="2008173"/>
        </a:xfrm>
      </xdr:grpSpPr>
      <xdr:grpSp>
        <xdr:nvGrpSpPr>
          <xdr:cNvPr id="30" name="Grupa 29">
            <a:extLst>
              <a:ext uri="{FF2B5EF4-FFF2-40B4-BE49-F238E27FC236}">
                <a16:creationId xmlns:a16="http://schemas.microsoft.com/office/drawing/2014/main" id="{751DDD3D-6B58-CC1A-7CC0-759420E81C9F}"/>
              </a:ext>
            </a:extLst>
          </xdr:cNvPr>
          <xdr:cNvGrpSpPr/>
        </xdr:nvGrpSpPr>
        <xdr:grpSpPr>
          <a:xfrm>
            <a:off x="317229" y="2706814"/>
            <a:ext cx="2784112" cy="2008173"/>
            <a:chOff x="191448" y="1242060"/>
            <a:chExt cx="2437921" cy="3190299"/>
          </a:xfrm>
        </xdr:grpSpPr>
        <xdr:sp macro="" textlink="'Pivottables 2 - Geographically'!B3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EB3A1F3D-57A0-82F0-77ED-D3362128C029}"/>
                </a:ext>
              </a:extLst>
            </xdr:cNvPr>
            <xdr:cNvSpPr txBox="1"/>
          </xdr:nvSpPr>
          <xdr:spPr>
            <a:xfrm>
              <a:off x="228600" y="1242060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02AA097-8FE9-42A8-A927-358E15BE8724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Brazil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4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0B9C20C7-064B-4BB1-95C5-DE466398CCEC}"/>
                </a:ext>
              </a:extLst>
            </xdr:cNvPr>
            <xdr:cNvSpPr txBox="1"/>
          </xdr:nvSpPr>
          <xdr:spPr>
            <a:xfrm>
              <a:off x="213360" y="1752600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31F606C-2FA5-4B04-BA2A-8858207B7382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Canada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5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C8FE86BF-6B16-4FC6-9CB5-8316A6765158}"/>
                </a:ext>
              </a:extLst>
            </xdr:cNvPr>
            <xdr:cNvSpPr txBox="1"/>
          </xdr:nvSpPr>
          <xdr:spPr>
            <a:xfrm>
              <a:off x="228600" y="2293620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83F23C4-DDA1-48B1-9DCD-7715BEE0D1B4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Egypt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6">
          <xdr:nvSpPr>
            <xdr:cNvPr id="15" name="pole tekstowe 14">
              <a:extLst>
                <a:ext uri="{FF2B5EF4-FFF2-40B4-BE49-F238E27FC236}">
                  <a16:creationId xmlns:a16="http://schemas.microsoft.com/office/drawing/2014/main" id="{EFF7B3B6-6F1E-46F7-80AF-2C43287AAA6B}"/>
                </a:ext>
              </a:extLst>
            </xdr:cNvPr>
            <xdr:cNvSpPr txBox="1"/>
          </xdr:nvSpPr>
          <xdr:spPr>
            <a:xfrm>
              <a:off x="205740" y="2811780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B31B6E8-E56C-4F42-95EB-70CA579CD244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Russia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7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D8789233-E210-4B68-A978-7FD8141A76D5}"/>
                </a:ext>
              </a:extLst>
            </xdr:cNvPr>
            <xdr:cNvSpPr txBox="1"/>
          </xdr:nvSpPr>
          <xdr:spPr>
            <a:xfrm>
              <a:off x="191448" y="3322319"/>
              <a:ext cx="967525" cy="5639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59D174F-B1F8-480F-AA19-60DAC893E74F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United Kingdom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B8">
          <xdr:nvSpPr>
            <xdr:cNvPr id="17" name="pole tekstowe 16">
              <a:extLst>
                <a:ext uri="{FF2B5EF4-FFF2-40B4-BE49-F238E27FC236}">
                  <a16:creationId xmlns:a16="http://schemas.microsoft.com/office/drawing/2014/main" id="{62B77E16-98CB-4D06-8727-E412321F9F40}"/>
                </a:ext>
              </a:extLst>
            </xdr:cNvPr>
            <xdr:cNvSpPr txBox="1"/>
          </xdr:nvSpPr>
          <xdr:spPr>
            <a:xfrm>
              <a:off x="242249" y="3923415"/>
              <a:ext cx="922020" cy="4343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6A52151-D738-4C93-BB5E-6A2803BBF35A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USA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3">
          <xdr:nvSpPr>
            <xdr:cNvPr id="18" name="pole tekstowe 17">
              <a:extLst>
                <a:ext uri="{FF2B5EF4-FFF2-40B4-BE49-F238E27FC236}">
                  <a16:creationId xmlns:a16="http://schemas.microsoft.com/office/drawing/2014/main" id="{77521B9C-4359-47C9-8E20-3F91B407C4B8}"/>
                </a:ext>
              </a:extLst>
            </xdr:cNvPr>
            <xdr:cNvSpPr txBox="1"/>
          </xdr:nvSpPr>
          <xdr:spPr>
            <a:xfrm>
              <a:off x="1395487" y="1265804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478FF85-BD9F-4232-8C3F-0DC436AA361E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256 184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4">
          <xdr:nvSpPr>
            <xdr:cNvPr id="19" name="pole tekstowe 18">
              <a:extLst>
                <a:ext uri="{FF2B5EF4-FFF2-40B4-BE49-F238E27FC236}">
                  <a16:creationId xmlns:a16="http://schemas.microsoft.com/office/drawing/2014/main" id="{1A29F924-E421-4412-929E-CB9FC21C4557}"/>
                </a:ext>
              </a:extLst>
            </xdr:cNvPr>
            <xdr:cNvSpPr txBox="1"/>
          </xdr:nvSpPr>
          <xdr:spPr>
            <a:xfrm>
              <a:off x="1387868" y="1791585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2DBB0DA-A583-477F-9FC3-3E3D957010B1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261 120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5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0D0FCB19-6279-4570-A4E6-5782FD0DB63B}"/>
                </a:ext>
              </a:extLst>
            </xdr:cNvPr>
            <xdr:cNvSpPr txBox="1"/>
          </xdr:nvSpPr>
          <xdr:spPr>
            <a:xfrm>
              <a:off x="1380248" y="2324985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424D811-3F77-43A9-994C-4F103FFC3167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708 616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6">
          <xdr:nvSpPr>
            <xdr:cNvPr id="21" name="pole tekstowe 20">
              <a:extLst>
                <a:ext uri="{FF2B5EF4-FFF2-40B4-BE49-F238E27FC236}">
                  <a16:creationId xmlns:a16="http://schemas.microsoft.com/office/drawing/2014/main" id="{FAD2C6A5-BB05-4E8E-BB3A-1EB212EA1AC1}"/>
                </a:ext>
              </a:extLst>
            </xdr:cNvPr>
            <xdr:cNvSpPr txBox="1"/>
          </xdr:nvSpPr>
          <xdr:spPr>
            <a:xfrm>
              <a:off x="1380248" y="2858384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9D3FBDB-1573-41E7-8485-0F7AADB4A8C4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419 600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7">
          <xdr:nvSpPr>
            <xdr:cNvPr id="22" name="pole tekstowe 21">
              <a:extLst>
                <a:ext uri="{FF2B5EF4-FFF2-40B4-BE49-F238E27FC236}">
                  <a16:creationId xmlns:a16="http://schemas.microsoft.com/office/drawing/2014/main" id="{61BE1275-DF2D-45D4-B1DF-31A8FC7A6142}"/>
                </a:ext>
              </a:extLst>
            </xdr:cNvPr>
            <xdr:cNvSpPr txBox="1"/>
          </xdr:nvSpPr>
          <xdr:spPr>
            <a:xfrm>
              <a:off x="1380248" y="3391785"/>
              <a:ext cx="922020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4169C26-0613-42C5-B709-6CCC2C795F0B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388 800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C8">
          <xdr:nvSpPr>
            <xdr:cNvPr id="23" name="pole tekstowe 22">
              <a:extLst>
                <a:ext uri="{FF2B5EF4-FFF2-40B4-BE49-F238E27FC236}">
                  <a16:creationId xmlns:a16="http://schemas.microsoft.com/office/drawing/2014/main" id="{D4FAF4FB-A9F9-4616-83DE-D681BA4760D5}"/>
                </a:ext>
              </a:extLst>
            </xdr:cNvPr>
            <xdr:cNvSpPr txBox="1"/>
          </xdr:nvSpPr>
          <xdr:spPr>
            <a:xfrm>
              <a:off x="1380247" y="3978525"/>
              <a:ext cx="922020" cy="4343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F074FA7-D7F7-4DF5-A2FC-76A1273C198C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626 044 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3">
          <xdr:nvSpPr>
            <xdr:cNvPr id="24" name="pole tekstowe 23">
              <a:extLst>
                <a:ext uri="{FF2B5EF4-FFF2-40B4-BE49-F238E27FC236}">
                  <a16:creationId xmlns:a16="http://schemas.microsoft.com/office/drawing/2014/main" id="{11314053-BD31-4E39-A6AA-E3312C2A9598}"/>
                </a:ext>
              </a:extLst>
            </xdr:cNvPr>
            <xdr:cNvSpPr txBox="1"/>
          </xdr:nvSpPr>
          <xdr:spPr>
            <a:xfrm>
              <a:off x="2026682" y="1262436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8D25C16-0384-4E83-9101-B9D00BB79FE0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9,63%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4">
          <xdr:nvSpPr>
            <xdr:cNvPr id="25" name="pole tekstowe 24">
              <a:extLst>
                <a:ext uri="{FF2B5EF4-FFF2-40B4-BE49-F238E27FC236}">
                  <a16:creationId xmlns:a16="http://schemas.microsoft.com/office/drawing/2014/main" id="{A0825288-6147-4B03-B3C0-126F02C3A998}"/>
                </a:ext>
              </a:extLst>
            </xdr:cNvPr>
            <xdr:cNvSpPr txBox="1"/>
          </xdr:nvSpPr>
          <xdr:spPr>
            <a:xfrm>
              <a:off x="2034302" y="1818697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59CF671-518A-4F87-A70C-3DE52C7AB6CE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9,82%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5">
          <xdr:nvSpPr>
            <xdr:cNvPr id="26" name="pole tekstowe 25">
              <a:extLst>
                <a:ext uri="{FF2B5EF4-FFF2-40B4-BE49-F238E27FC236}">
                  <a16:creationId xmlns:a16="http://schemas.microsoft.com/office/drawing/2014/main" id="{55173D29-2FEF-4F85-BA40-3C3E4A783926}"/>
                </a:ext>
              </a:extLst>
            </xdr:cNvPr>
            <xdr:cNvSpPr txBox="1"/>
          </xdr:nvSpPr>
          <xdr:spPr>
            <a:xfrm>
              <a:off x="2034302" y="2359717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EE5B0B7-C8FB-485E-8963-45E7007DA8C9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26,64%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6">
          <xdr:nvSpPr>
            <xdr:cNvPr id="27" name="pole tekstowe 26">
              <a:extLst>
                <a:ext uri="{FF2B5EF4-FFF2-40B4-BE49-F238E27FC236}">
                  <a16:creationId xmlns:a16="http://schemas.microsoft.com/office/drawing/2014/main" id="{28E5D6DF-2145-404A-AAD2-47FFF9224775}"/>
                </a:ext>
              </a:extLst>
            </xdr:cNvPr>
            <xdr:cNvSpPr txBox="1"/>
          </xdr:nvSpPr>
          <xdr:spPr>
            <a:xfrm>
              <a:off x="2034302" y="2893117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65E3690-75BF-4F0C-93C8-6BD54C53D96D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15,77%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7">
          <xdr:nvSpPr>
            <xdr:cNvPr id="28" name="pole tekstowe 27">
              <a:extLst>
                <a:ext uri="{FF2B5EF4-FFF2-40B4-BE49-F238E27FC236}">
                  <a16:creationId xmlns:a16="http://schemas.microsoft.com/office/drawing/2014/main" id="{83FFDD8F-7897-4568-89A2-8101784B64BB}"/>
                </a:ext>
              </a:extLst>
            </xdr:cNvPr>
            <xdr:cNvSpPr txBox="1"/>
          </xdr:nvSpPr>
          <xdr:spPr>
            <a:xfrm>
              <a:off x="2034302" y="3434137"/>
              <a:ext cx="595067" cy="4343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00B1923-7C17-4009-B764-EF386D16503F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14,61%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  <xdr:sp macro="" textlink="'Pivottables 2 - Geographically'!D8">
          <xdr:nvSpPr>
            <xdr:cNvPr id="29" name="pole tekstowe 28">
              <a:extLst>
                <a:ext uri="{FF2B5EF4-FFF2-40B4-BE49-F238E27FC236}">
                  <a16:creationId xmlns:a16="http://schemas.microsoft.com/office/drawing/2014/main" id="{D9DEA108-2245-4C88-AB13-96111E9F8EB7}"/>
                </a:ext>
              </a:extLst>
            </xdr:cNvPr>
            <xdr:cNvSpPr txBox="1"/>
          </xdr:nvSpPr>
          <xdr:spPr>
            <a:xfrm>
              <a:off x="2034302" y="3998017"/>
              <a:ext cx="595067" cy="4343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46BD599-08F7-4892-BC1C-B16F04FB43AA}" type="TxLink">
                <a:rPr lang="en-US" sz="1000" b="0" i="0" u="none" strike="noStrike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23,53%</a:t>
              </a:fld>
              <a:endParaRPr lang="pl-PL" sz="1000">
                <a:solidFill>
                  <a:schemeClr val="bg1"/>
                </a:solidFill>
                <a:latin typeface="Avenir Next LT Pro" panose="020B0504020202020204"/>
                <a:ea typeface="Gadugi" panose="020B0502040204020203" pitchFamily="34" charset="0"/>
              </a:endParaRPr>
            </a:p>
          </xdr:txBody>
        </xdr:sp>
      </xdr:grpSp>
      <xdr:grpSp>
        <xdr:nvGrpSpPr>
          <xdr:cNvPr id="40" name="Grupa 39">
            <a:extLst>
              <a:ext uri="{FF2B5EF4-FFF2-40B4-BE49-F238E27FC236}">
                <a16:creationId xmlns:a16="http://schemas.microsoft.com/office/drawing/2014/main" id="{C10DB627-ECBD-FB13-C533-C670F407430A}"/>
              </a:ext>
            </a:extLst>
          </xdr:cNvPr>
          <xdr:cNvGrpSpPr/>
        </xdr:nvGrpSpPr>
        <xdr:grpSpPr>
          <a:xfrm>
            <a:off x="224116" y="2707342"/>
            <a:ext cx="170330" cy="1900518"/>
            <a:chOff x="224116" y="2707342"/>
            <a:chExt cx="170330" cy="1900518"/>
          </a:xfrm>
        </xdr:grpSpPr>
        <xdr:sp macro="" textlink="">
          <xdr:nvSpPr>
            <xdr:cNvPr id="1025" name="Text Box 1">
              <a:extLst>
                <a:ext uri="{FF2B5EF4-FFF2-40B4-BE49-F238E27FC236}">
                  <a16:creationId xmlns:a16="http://schemas.microsoft.com/office/drawing/2014/main" id="{6209AE31-CE0D-A54B-81DD-02847493469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081" y="2707342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4" name="Text Box 1">
              <a:extLst>
                <a:ext uri="{FF2B5EF4-FFF2-40B4-BE49-F238E27FC236}">
                  <a16:creationId xmlns:a16="http://schemas.microsoft.com/office/drawing/2014/main" id="{6D2927A1-F87A-46FE-AC47-A90ACFBD510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4118" y="3030071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6" name="Text Box 1">
              <a:extLst>
                <a:ext uri="{FF2B5EF4-FFF2-40B4-BE49-F238E27FC236}">
                  <a16:creationId xmlns:a16="http://schemas.microsoft.com/office/drawing/2014/main" id="{5150A652-F4A4-4B7A-A3A8-59A36CE1554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4117" y="3379695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7" name="Text Box 1">
              <a:extLst>
                <a:ext uri="{FF2B5EF4-FFF2-40B4-BE49-F238E27FC236}">
                  <a16:creationId xmlns:a16="http://schemas.microsoft.com/office/drawing/2014/main" id="{48BD1757-7277-4575-BB6B-11FCE14A20F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4116" y="3693459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8" name="Text Box 1">
              <a:extLst>
                <a:ext uri="{FF2B5EF4-FFF2-40B4-BE49-F238E27FC236}">
                  <a16:creationId xmlns:a16="http://schemas.microsoft.com/office/drawing/2014/main" id="{8A71B721-1023-46E2-B709-7D018CE1B6C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082" y="4016189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6D85A0B8-C2D9-4968-9E97-BAA08415295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42046" y="4383742"/>
              <a:ext cx="152400" cy="2241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pl-PL" sz="2000" b="0" i="0" u="none" strike="noStrike" baseline="0">
                  <a:solidFill>
                    <a:schemeClr val="accent1"/>
                  </a:solidFill>
                  <a:latin typeface="Calibri"/>
                  <a:ea typeface="Calibri"/>
                  <a:cs typeface="Calibri"/>
                </a:rPr>
                <a:t>°</a:t>
              </a:r>
            </a:p>
          </xdr:txBody>
        </xdr:sp>
      </xdr:grpSp>
    </xdr:grpSp>
    <xdr:clientData/>
  </xdr:twoCellAnchor>
  <xdr:twoCellAnchor>
    <xdr:from>
      <xdr:col>0</xdr:col>
      <xdr:colOff>394448</xdr:colOff>
      <xdr:row>28</xdr:row>
      <xdr:rowOff>17929</xdr:rowOff>
    </xdr:from>
    <xdr:to>
      <xdr:col>4</xdr:col>
      <xdr:colOff>493060</xdr:colOff>
      <xdr:row>41</xdr:row>
      <xdr:rowOff>35858</xdr:rowOff>
    </xdr:to>
    <xdr:grpSp>
      <xdr:nvGrpSpPr>
        <xdr:cNvPr id="46" name="Grupa 45">
          <a:extLst>
            <a:ext uri="{FF2B5EF4-FFF2-40B4-BE49-F238E27FC236}">
              <a16:creationId xmlns:a16="http://schemas.microsoft.com/office/drawing/2014/main" id="{6A6724D5-6D49-2014-8974-19BA3F71E9EF}"/>
            </a:ext>
          </a:extLst>
        </xdr:cNvPr>
        <xdr:cNvGrpSpPr/>
      </xdr:nvGrpSpPr>
      <xdr:grpSpPr>
        <a:xfrm>
          <a:off x="394448" y="5038164"/>
          <a:ext cx="2537012" cy="2348753"/>
          <a:chOff x="394448" y="5038164"/>
          <a:chExt cx="2537012" cy="2348753"/>
        </a:xfrm>
      </xdr:grpSpPr>
      <xdr:graphicFrame macro="">
        <xdr:nvGraphicFramePr>
          <xdr:cNvPr id="42" name="Wykres 41">
            <a:extLst>
              <a:ext uri="{FF2B5EF4-FFF2-40B4-BE49-F238E27FC236}">
                <a16:creationId xmlns:a16="http://schemas.microsoft.com/office/drawing/2014/main" id="{76A8FD98-FB81-4EB2-A8B4-906F28D17987}"/>
              </a:ext>
            </a:extLst>
          </xdr:cNvPr>
          <xdr:cNvGraphicFramePr>
            <a:graphicFrameLocks/>
          </xdr:cNvGraphicFramePr>
        </xdr:nvGraphicFramePr>
        <xdr:xfrm>
          <a:off x="394448" y="5038164"/>
          <a:ext cx="2537012" cy="23487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'Pivottables 2 - Geographically'!$J$4">
        <xdr:nvSpPr>
          <xdr:cNvPr id="44" name="pole tekstowe 43">
            <a:extLst>
              <a:ext uri="{FF2B5EF4-FFF2-40B4-BE49-F238E27FC236}">
                <a16:creationId xmlns:a16="http://schemas.microsoft.com/office/drawing/2014/main" id="{ADA2C4F9-FDEE-46CD-BB0D-8FAC3DDB0377}"/>
              </a:ext>
            </a:extLst>
          </xdr:cNvPr>
          <xdr:cNvSpPr txBox="1"/>
        </xdr:nvSpPr>
        <xdr:spPr>
          <a:xfrm>
            <a:off x="1067696" y="5421854"/>
            <a:ext cx="1173481" cy="694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2AED19C-61FF-40AA-B684-4DD12910FF4D}" type="TxLink">
              <a:rPr lang="en-US" sz="44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70%</a:t>
            </a:fld>
            <a:endParaRPr lang="pl-PL" sz="44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45" name="pole tekstowe 44">
            <a:extLst>
              <a:ext uri="{FF2B5EF4-FFF2-40B4-BE49-F238E27FC236}">
                <a16:creationId xmlns:a16="http://schemas.microsoft.com/office/drawing/2014/main" id="{D27C1C19-BA0D-4446-8FBA-5FAAB777212E}"/>
              </a:ext>
            </a:extLst>
          </xdr:cNvPr>
          <xdr:cNvSpPr txBox="1"/>
        </xdr:nvSpPr>
        <xdr:spPr>
          <a:xfrm>
            <a:off x="655323" y="6130065"/>
            <a:ext cx="1971338" cy="6943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 Percentage Achieved</a:t>
            </a:r>
            <a:endParaRPr lang="pl-PL" sz="14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>
    <xdr:from>
      <xdr:col>6</xdr:col>
      <xdr:colOff>145293</xdr:colOff>
      <xdr:row>7</xdr:row>
      <xdr:rowOff>7428</xdr:rowOff>
    </xdr:from>
    <xdr:to>
      <xdr:col>9</xdr:col>
      <xdr:colOff>310243</xdr:colOff>
      <xdr:row>10</xdr:row>
      <xdr:rowOff>151311</xdr:rowOff>
    </xdr:to>
    <xdr:grpSp>
      <xdr:nvGrpSpPr>
        <xdr:cNvPr id="1048" name="Grupa 1047">
          <a:extLst>
            <a:ext uri="{FF2B5EF4-FFF2-40B4-BE49-F238E27FC236}">
              <a16:creationId xmlns:a16="http://schemas.microsoft.com/office/drawing/2014/main" id="{E497C953-5FDF-CB6F-F0FE-5146BDE4694F}"/>
            </a:ext>
          </a:extLst>
        </xdr:cNvPr>
        <xdr:cNvGrpSpPr/>
      </xdr:nvGrpSpPr>
      <xdr:grpSpPr>
        <a:xfrm>
          <a:off x="3802893" y="1262487"/>
          <a:ext cx="1993750" cy="681765"/>
          <a:chOff x="4460390" y="1098176"/>
          <a:chExt cx="1993750" cy="692524"/>
        </a:xfrm>
      </xdr:grpSpPr>
      <xdr:grpSp>
        <xdr:nvGrpSpPr>
          <xdr:cNvPr id="1047" name="Grupa 1046">
            <a:extLst>
              <a:ext uri="{FF2B5EF4-FFF2-40B4-BE49-F238E27FC236}">
                <a16:creationId xmlns:a16="http://schemas.microsoft.com/office/drawing/2014/main" id="{6956FFED-6872-2AEF-16F0-4A0B9921FD6B}"/>
              </a:ext>
            </a:extLst>
          </xdr:cNvPr>
          <xdr:cNvGrpSpPr/>
        </xdr:nvGrpSpPr>
        <xdr:grpSpPr>
          <a:xfrm>
            <a:off x="4460390" y="1098176"/>
            <a:ext cx="1993750" cy="692524"/>
            <a:chOff x="5047130" y="1707776"/>
            <a:chExt cx="1993750" cy="692524"/>
          </a:xfrm>
        </xdr:grpSpPr>
        <xdr:grpSp>
          <xdr:nvGrpSpPr>
            <xdr:cNvPr id="1036" name="Grupa 1035">
              <a:extLst>
                <a:ext uri="{FF2B5EF4-FFF2-40B4-BE49-F238E27FC236}">
                  <a16:creationId xmlns:a16="http://schemas.microsoft.com/office/drawing/2014/main" id="{0863C2A9-5387-4CCC-C3B1-D99E9BE73DD3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30" name="Prostokąt: zaokrąglone rogi 1029">
                <a:extLst>
                  <a:ext uri="{FF2B5EF4-FFF2-40B4-BE49-F238E27FC236}">
                    <a16:creationId xmlns:a16="http://schemas.microsoft.com/office/drawing/2014/main" id="{BA93B0E6-A6DA-0BB7-F8F0-A2137B0AE867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34" name="Prostokąt: zaokrąglone rogi 1033">
                <a:extLst>
                  <a:ext uri="{FF2B5EF4-FFF2-40B4-BE49-F238E27FC236}">
                    <a16:creationId xmlns:a16="http://schemas.microsoft.com/office/drawing/2014/main" id="{31006DF7-5541-8601-7BC8-A84A012AFF40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rgbClr val="1D1D3A"/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4">
          <xdr:nvSpPr>
            <xdr:cNvPr id="1038" name="pole tekstowe 1037">
              <a:extLst>
                <a:ext uri="{FF2B5EF4-FFF2-40B4-BE49-F238E27FC236}">
                  <a16:creationId xmlns:a16="http://schemas.microsoft.com/office/drawing/2014/main" id="{9F82FCF7-981D-4ACF-967F-ED54402C4D1E}"/>
                </a:ext>
              </a:extLst>
            </xdr:cNvPr>
            <xdr:cNvSpPr txBox="1"/>
          </xdr:nvSpPr>
          <xdr:spPr>
            <a:xfrm>
              <a:off x="5707380" y="1707776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C15837D-3945-4F35-AFFA-13F9FC1DBE70}" type="TxLink">
                <a:rPr lang="en-US" sz="18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/>
                <a:t>Canada</a:t>
              </a:fld>
              <a:endParaRPr lang="pl-PL" sz="18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4">
          <xdr:nvSpPr>
            <xdr:cNvPr id="1039" name="pole tekstowe 1038">
              <a:extLst>
                <a:ext uri="{FF2B5EF4-FFF2-40B4-BE49-F238E27FC236}">
                  <a16:creationId xmlns:a16="http://schemas.microsoft.com/office/drawing/2014/main" id="{28BFC185-1F66-4A5D-8ADA-F7EB02847BF1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2DBB0DA-A583-477F-9FC3-3E3D957010B1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Gadugi" panose="020B0502040204020203" pitchFamily="34" charset="0"/>
                  <a:cs typeface="Calibri"/>
                </a:rPr>
                <a:pPr/>
                <a:t> 261 120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35" name="Grafika 1034" descr="Miasto kontur">
            <a:extLst>
              <a:ext uri="{FF2B5EF4-FFF2-40B4-BE49-F238E27FC236}">
                <a16:creationId xmlns:a16="http://schemas.microsoft.com/office/drawing/2014/main" id="{03609A08-40A0-0DED-15C8-49F0D81615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513230</xdr:colOff>
      <xdr:row>23</xdr:row>
      <xdr:rowOff>173981</xdr:rowOff>
    </xdr:from>
    <xdr:to>
      <xdr:col>12</xdr:col>
      <xdr:colOff>79466</xdr:colOff>
      <xdr:row>27</xdr:row>
      <xdr:rowOff>134983</xdr:rowOff>
    </xdr:to>
    <xdr:grpSp>
      <xdr:nvGrpSpPr>
        <xdr:cNvPr id="1049" name="Grupa 1048">
          <a:extLst>
            <a:ext uri="{FF2B5EF4-FFF2-40B4-BE49-F238E27FC236}">
              <a16:creationId xmlns:a16="http://schemas.microsoft.com/office/drawing/2014/main" id="{B6A56E9A-9042-4ABF-A8F8-350A396FAF44}"/>
            </a:ext>
          </a:extLst>
        </xdr:cNvPr>
        <xdr:cNvGrpSpPr/>
      </xdr:nvGrpSpPr>
      <xdr:grpSpPr>
        <a:xfrm>
          <a:off x="5390030" y="4297746"/>
          <a:ext cx="2004636" cy="678178"/>
          <a:chOff x="4460390" y="1098177"/>
          <a:chExt cx="2004636" cy="692523"/>
        </a:xfrm>
      </xdr:grpSpPr>
      <xdr:grpSp>
        <xdr:nvGrpSpPr>
          <xdr:cNvPr id="1050" name="Grupa 1049">
            <a:extLst>
              <a:ext uri="{FF2B5EF4-FFF2-40B4-BE49-F238E27FC236}">
                <a16:creationId xmlns:a16="http://schemas.microsoft.com/office/drawing/2014/main" id="{2C8F62FD-1564-8339-0730-D1C5B99404F8}"/>
              </a:ext>
            </a:extLst>
          </xdr:cNvPr>
          <xdr:cNvGrpSpPr/>
        </xdr:nvGrpSpPr>
        <xdr:grpSpPr>
          <a:xfrm>
            <a:off x="4460390" y="1098177"/>
            <a:ext cx="2004636" cy="692523"/>
            <a:chOff x="5047130" y="1707777"/>
            <a:chExt cx="2004636" cy="692523"/>
          </a:xfrm>
        </xdr:grpSpPr>
        <xdr:grpSp>
          <xdr:nvGrpSpPr>
            <xdr:cNvPr id="1052" name="Grupa 1051">
              <a:extLst>
                <a:ext uri="{FF2B5EF4-FFF2-40B4-BE49-F238E27FC236}">
                  <a16:creationId xmlns:a16="http://schemas.microsoft.com/office/drawing/2014/main" id="{37C989E1-4B2F-5FFE-97B4-520148FCAB0B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55" name="Prostokąt: zaokrąglone rogi 1054">
                <a:extLst>
                  <a:ext uri="{FF2B5EF4-FFF2-40B4-BE49-F238E27FC236}">
                    <a16:creationId xmlns:a16="http://schemas.microsoft.com/office/drawing/2014/main" id="{306EB7ED-5553-CA28-F48F-9B9629121982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56" name="Prostokąt: zaokrąglone rogi 1055">
                <a:extLst>
                  <a:ext uri="{FF2B5EF4-FFF2-40B4-BE49-F238E27FC236}">
                    <a16:creationId xmlns:a16="http://schemas.microsoft.com/office/drawing/2014/main" id="{B0DBCE59-95C7-B783-F0CF-BEC065927157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3">
          <xdr:nvSpPr>
            <xdr:cNvPr id="1053" name="pole tekstowe 1052">
              <a:extLst>
                <a:ext uri="{FF2B5EF4-FFF2-40B4-BE49-F238E27FC236}">
                  <a16:creationId xmlns:a16="http://schemas.microsoft.com/office/drawing/2014/main" id="{C622A531-4B11-506B-FF84-9FED53D07033}"/>
                </a:ext>
              </a:extLst>
            </xdr:cNvPr>
            <xdr:cNvSpPr txBox="1"/>
          </xdr:nvSpPr>
          <xdr:spPr>
            <a:xfrm>
              <a:off x="5718266" y="1707777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70D9064-22CF-4D5E-855A-B3C2BBA90B76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Brazil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3">
          <xdr:nvSpPr>
            <xdr:cNvPr id="1054" name="pole tekstowe 1053">
              <a:extLst>
                <a:ext uri="{FF2B5EF4-FFF2-40B4-BE49-F238E27FC236}">
                  <a16:creationId xmlns:a16="http://schemas.microsoft.com/office/drawing/2014/main" id="{9700ADAE-1A75-4F5C-AC10-42827F98A222}"/>
                </a:ext>
              </a:extLst>
            </xdr:cNvPr>
            <xdr:cNvSpPr txBox="1"/>
          </xdr:nvSpPr>
          <xdr:spPr>
            <a:xfrm>
              <a:off x="5713782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9717A34-A451-4E16-94EE-B5C4D3CE60C9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 256 184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51" name="Grafika 1050" descr="Miasto kontur">
            <a:extLst>
              <a:ext uri="{FF2B5EF4-FFF2-40B4-BE49-F238E27FC236}">
                <a16:creationId xmlns:a16="http://schemas.microsoft.com/office/drawing/2014/main" id="{E6455419-2E66-FB96-DF83-C939263EE4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405462</xdr:colOff>
      <xdr:row>16</xdr:row>
      <xdr:rowOff>118299</xdr:rowOff>
    </xdr:from>
    <xdr:to>
      <xdr:col>10</xdr:col>
      <xdr:colOff>4354</xdr:colOff>
      <xdr:row>20</xdr:row>
      <xdr:rowOff>51161</xdr:rowOff>
    </xdr:to>
    <xdr:grpSp>
      <xdr:nvGrpSpPr>
        <xdr:cNvPr id="1057" name="Grupa 1056">
          <a:extLst>
            <a:ext uri="{FF2B5EF4-FFF2-40B4-BE49-F238E27FC236}">
              <a16:creationId xmlns:a16="http://schemas.microsoft.com/office/drawing/2014/main" id="{585D35F7-6354-4894-89F5-ADA99F260441}"/>
            </a:ext>
          </a:extLst>
        </xdr:cNvPr>
        <xdr:cNvGrpSpPr/>
      </xdr:nvGrpSpPr>
      <xdr:grpSpPr>
        <a:xfrm>
          <a:off x="4063062" y="2987005"/>
          <a:ext cx="2037292" cy="650038"/>
          <a:chOff x="4460390" y="1125968"/>
          <a:chExt cx="2037292" cy="664732"/>
        </a:xfrm>
      </xdr:grpSpPr>
      <xdr:grpSp>
        <xdr:nvGrpSpPr>
          <xdr:cNvPr id="1058" name="Grupa 1057">
            <a:extLst>
              <a:ext uri="{FF2B5EF4-FFF2-40B4-BE49-F238E27FC236}">
                <a16:creationId xmlns:a16="http://schemas.microsoft.com/office/drawing/2014/main" id="{5CFD74EF-9A28-DF68-20E6-E51402FA0C1C}"/>
              </a:ext>
            </a:extLst>
          </xdr:cNvPr>
          <xdr:cNvGrpSpPr/>
        </xdr:nvGrpSpPr>
        <xdr:grpSpPr>
          <a:xfrm>
            <a:off x="4460390" y="1125968"/>
            <a:ext cx="2037292" cy="664732"/>
            <a:chOff x="5047130" y="1735568"/>
            <a:chExt cx="2037292" cy="664732"/>
          </a:xfrm>
        </xdr:grpSpPr>
        <xdr:grpSp>
          <xdr:nvGrpSpPr>
            <xdr:cNvPr id="1060" name="Grupa 1059">
              <a:extLst>
                <a:ext uri="{FF2B5EF4-FFF2-40B4-BE49-F238E27FC236}">
                  <a16:creationId xmlns:a16="http://schemas.microsoft.com/office/drawing/2014/main" id="{A4EE6F59-4403-8437-7F2A-F41AEE91B0BA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63" name="Prostokąt: zaokrąglone rogi 1062">
                <a:extLst>
                  <a:ext uri="{FF2B5EF4-FFF2-40B4-BE49-F238E27FC236}">
                    <a16:creationId xmlns:a16="http://schemas.microsoft.com/office/drawing/2014/main" id="{EC817237-9DFF-6093-8AF2-FC263C130DE4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64" name="Prostokąt: zaokrąglone rogi 1063">
                <a:extLst>
                  <a:ext uri="{FF2B5EF4-FFF2-40B4-BE49-F238E27FC236}">
                    <a16:creationId xmlns:a16="http://schemas.microsoft.com/office/drawing/2014/main" id="{97DDD6D4-30F5-6F62-FA7E-A3D9BAD3F1C2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8">
          <xdr:nvSpPr>
            <xdr:cNvPr id="1061" name="pole tekstowe 1060">
              <a:extLst>
                <a:ext uri="{FF2B5EF4-FFF2-40B4-BE49-F238E27FC236}">
                  <a16:creationId xmlns:a16="http://schemas.microsoft.com/office/drawing/2014/main" id="{22D1608E-5D82-6DAC-7BDC-C68AB46070B2}"/>
                </a:ext>
              </a:extLst>
            </xdr:cNvPr>
            <xdr:cNvSpPr txBox="1"/>
          </xdr:nvSpPr>
          <xdr:spPr>
            <a:xfrm>
              <a:off x="5750922" y="1750778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6EA615A-D9E1-46FA-90E4-7A3B27F683C4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USA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8">
          <xdr:nvSpPr>
            <xdr:cNvPr id="1062" name="pole tekstowe 1061">
              <a:extLst>
                <a:ext uri="{FF2B5EF4-FFF2-40B4-BE49-F238E27FC236}">
                  <a16:creationId xmlns:a16="http://schemas.microsoft.com/office/drawing/2014/main" id="{FEB7CD0D-7581-1689-95C4-A5BC48ACBF0C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99F4230-0528-43E4-86FC-EF84E2D75096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 626 044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59" name="Grafika 1058" descr="Miasto kontur">
            <a:extLst>
              <a:ext uri="{FF2B5EF4-FFF2-40B4-BE49-F238E27FC236}">
                <a16:creationId xmlns:a16="http://schemas.microsoft.com/office/drawing/2014/main" id="{28BC669E-DDAB-A0E6-D883-C332ED91A7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415259</xdr:colOff>
      <xdr:row>7</xdr:row>
      <xdr:rowOff>152208</xdr:rowOff>
    </xdr:from>
    <xdr:to>
      <xdr:col>24</xdr:col>
      <xdr:colOff>580209</xdr:colOff>
      <xdr:row>11</xdr:row>
      <xdr:rowOff>113211</xdr:rowOff>
    </xdr:to>
    <xdr:grpSp>
      <xdr:nvGrpSpPr>
        <xdr:cNvPr id="1065" name="Grupa 1064">
          <a:extLst>
            <a:ext uri="{FF2B5EF4-FFF2-40B4-BE49-F238E27FC236}">
              <a16:creationId xmlns:a16="http://schemas.microsoft.com/office/drawing/2014/main" id="{E242CFCF-9108-46B6-9869-E7DBDA699240}"/>
            </a:ext>
          </a:extLst>
        </xdr:cNvPr>
        <xdr:cNvGrpSpPr/>
      </xdr:nvGrpSpPr>
      <xdr:grpSpPr>
        <a:xfrm>
          <a:off x="13216859" y="1407267"/>
          <a:ext cx="1993750" cy="678179"/>
          <a:chOff x="4460390" y="1098176"/>
          <a:chExt cx="1993750" cy="692524"/>
        </a:xfrm>
      </xdr:grpSpPr>
      <xdr:grpSp>
        <xdr:nvGrpSpPr>
          <xdr:cNvPr id="1066" name="Grupa 1065">
            <a:extLst>
              <a:ext uri="{FF2B5EF4-FFF2-40B4-BE49-F238E27FC236}">
                <a16:creationId xmlns:a16="http://schemas.microsoft.com/office/drawing/2014/main" id="{02AC846E-9116-8EE6-C898-8CB13BCD8575}"/>
              </a:ext>
            </a:extLst>
          </xdr:cNvPr>
          <xdr:cNvGrpSpPr/>
        </xdr:nvGrpSpPr>
        <xdr:grpSpPr>
          <a:xfrm>
            <a:off x="4460390" y="1098176"/>
            <a:ext cx="1993750" cy="692524"/>
            <a:chOff x="5047130" y="1707776"/>
            <a:chExt cx="1993750" cy="692524"/>
          </a:xfrm>
        </xdr:grpSpPr>
        <xdr:grpSp>
          <xdr:nvGrpSpPr>
            <xdr:cNvPr id="1068" name="Grupa 1067">
              <a:extLst>
                <a:ext uri="{FF2B5EF4-FFF2-40B4-BE49-F238E27FC236}">
                  <a16:creationId xmlns:a16="http://schemas.microsoft.com/office/drawing/2014/main" id="{E5979A07-C169-999D-F752-BD3EA65498F1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71" name="Prostokąt: zaokrąglone rogi 1070">
                <a:extLst>
                  <a:ext uri="{FF2B5EF4-FFF2-40B4-BE49-F238E27FC236}">
                    <a16:creationId xmlns:a16="http://schemas.microsoft.com/office/drawing/2014/main" id="{B3989F1F-DA13-F281-92CC-1EBCA53687B1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72" name="Prostokąt: zaokrąglone rogi 1071">
                <a:extLst>
                  <a:ext uri="{FF2B5EF4-FFF2-40B4-BE49-F238E27FC236}">
                    <a16:creationId xmlns:a16="http://schemas.microsoft.com/office/drawing/2014/main" id="{B152FA01-B48F-E40B-8257-00F546F4000C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6">
          <xdr:nvSpPr>
            <xdr:cNvPr id="1069" name="pole tekstowe 1068">
              <a:extLst>
                <a:ext uri="{FF2B5EF4-FFF2-40B4-BE49-F238E27FC236}">
                  <a16:creationId xmlns:a16="http://schemas.microsoft.com/office/drawing/2014/main" id="{862CC5D8-B7F2-A5A4-7F70-5BA20D516551}"/>
                </a:ext>
              </a:extLst>
            </xdr:cNvPr>
            <xdr:cNvSpPr txBox="1"/>
          </xdr:nvSpPr>
          <xdr:spPr>
            <a:xfrm>
              <a:off x="5707380" y="1707776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46E31D6-0F0E-408C-8788-B6B8972A9F63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Russia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6">
          <xdr:nvSpPr>
            <xdr:cNvPr id="1070" name="pole tekstowe 1069">
              <a:extLst>
                <a:ext uri="{FF2B5EF4-FFF2-40B4-BE49-F238E27FC236}">
                  <a16:creationId xmlns:a16="http://schemas.microsoft.com/office/drawing/2014/main" id="{CFEEDFA7-1003-ACE9-5CFD-8FBEFB07B5AF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EB3CCA3C-FB5F-430F-98C5-89E02BA173B8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 419 600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67" name="Grafika 1066" descr="Miasto kontur">
            <a:extLst>
              <a:ext uri="{FF2B5EF4-FFF2-40B4-BE49-F238E27FC236}">
                <a16:creationId xmlns:a16="http://schemas.microsoft.com/office/drawing/2014/main" id="{4A168947-8433-0035-08D1-8C3328945E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109484</xdr:colOff>
      <xdr:row>22</xdr:row>
      <xdr:rowOff>33131</xdr:rowOff>
    </xdr:from>
    <xdr:to>
      <xdr:col>18</xdr:col>
      <xdr:colOff>351183</xdr:colOff>
      <xdr:row>24</xdr:row>
      <xdr:rowOff>72887</xdr:rowOff>
    </xdr:to>
    <xdr:sp macro="" textlink="">
      <xdr:nvSpPr>
        <xdr:cNvPr id="1089" name="Text Box 1">
          <a:extLst>
            <a:ext uri="{FF2B5EF4-FFF2-40B4-BE49-F238E27FC236}">
              <a16:creationId xmlns:a16="http://schemas.microsoft.com/office/drawing/2014/main" id="{47723562-3640-4DD8-8579-124A1DD4B680}"/>
            </a:ext>
          </a:extLst>
        </xdr:cNvPr>
        <xdr:cNvSpPr txBox="1">
          <a:spLocks noChangeArrowheads="1"/>
        </xdr:cNvSpPr>
      </xdr:nvSpPr>
      <xdr:spPr bwMode="auto">
        <a:xfrm>
          <a:off x="11082284" y="4114801"/>
          <a:ext cx="241699" cy="4108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pl-PL" sz="3600" b="0" i="0" u="none" strike="noStrike" baseline="0">
            <a:solidFill>
              <a:schemeClr val="accent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173273</xdr:colOff>
      <xdr:row>25</xdr:row>
      <xdr:rowOff>105021</xdr:rowOff>
    </xdr:from>
    <xdr:to>
      <xdr:col>18</xdr:col>
      <xdr:colOff>274320</xdr:colOff>
      <xdr:row>26</xdr:row>
      <xdr:rowOff>22860</xdr:rowOff>
    </xdr:to>
    <xdr:sp macro="" textlink="">
      <xdr:nvSpPr>
        <xdr:cNvPr id="1110" name="Owal 1109">
          <a:extLst>
            <a:ext uri="{FF2B5EF4-FFF2-40B4-BE49-F238E27FC236}">
              <a16:creationId xmlns:a16="http://schemas.microsoft.com/office/drawing/2014/main" id="{03389E18-67A5-474F-880B-E6CCE71F702E}"/>
            </a:ext>
          </a:extLst>
        </xdr:cNvPr>
        <xdr:cNvSpPr/>
      </xdr:nvSpPr>
      <xdr:spPr>
        <a:xfrm>
          <a:off x="11146073" y="467702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165653</xdr:colOff>
      <xdr:row>22</xdr:row>
      <xdr:rowOff>173601</xdr:rowOff>
    </xdr:from>
    <xdr:to>
      <xdr:col>18</xdr:col>
      <xdr:colOff>266700</xdr:colOff>
      <xdr:row>23</xdr:row>
      <xdr:rowOff>91440</xdr:rowOff>
    </xdr:to>
    <xdr:sp macro="" textlink="">
      <xdr:nvSpPr>
        <xdr:cNvPr id="1114" name="Owal 1113">
          <a:extLst>
            <a:ext uri="{FF2B5EF4-FFF2-40B4-BE49-F238E27FC236}">
              <a16:creationId xmlns:a16="http://schemas.microsoft.com/office/drawing/2014/main" id="{8B34C2E3-4A39-4F64-85C9-E241D46A7FDE}"/>
            </a:ext>
          </a:extLst>
        </xdr:cNvPr>
        <xdr:cNvSpPr/>
      </xdr:nvSpPr>
      <xdr:spPr>
        <a:xfrm>
          <a:off x="11138453" y="41969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516173</xdr:colOff>
      <xdr:row>22</xdr:row>
      <xdr:rowOff>66921</xdr:rowOff>
    </xdr:from>
    <xdr:to>
      <xdr:col>19</xdr:col>
      <xdr:colOff>7620</xdr:colOff>
      <xdr:row>22</xdr:row>
      <xdr:rowOff>167640</xdr:rowOff>
    </xdr:to>
    <xdr:sp macro="" textlink="">
      <xdr:nvSpPr>
        <xdr:cNvPr id="1115" name="Owal 1114">
          <a:extLst>
            <a:ext uri="{FF2B5EF4-FFF2-40B4-BE49-F238E27FC236}">
              <a16:creationId xmlns:a16="http://schemas.microsoft.com/office/drawing/2014/main" id="{902C90AE-569A-422B-B924-3219F9593577}"/>
            </a:ext>
          </a:extLst>
        </xdr:cNvPr>
        <xdr:cNvSpPr/>
      </xdr:nvSpPr>
      <xdr:spPr>
        <a:xfrm>
          <a:off x="11488973" y="40902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97073</xdr:colOff>
      <xdr:row>21</xdr:row>
      <xdr:rowOff>17684</xdr:rowOff>
    </xdr:from>
    <xdr:to>
      <xdr:col>18</xdr:col>
      <xdr:colOff>198120</xdr:colOff>
      <xdr:row>21</xdr:row>
      <xdr:rowOff>118403</xdr:rowOff>
    </xdr:to>
    <xdr:sp macro="" textlink="">
      <xdr:nvSpPr>
        <xdr:cNvPr id="1116" name="Owal 1115">
          <a:extLst>
            <a:ext uri="{FF2B5EF4-FFF2-40B4-BE49-F238E27FC236}">
              <a16:creationId xmlns:a16="http://schemas.microsoft.com/office/drawing/2014/main" id="{FB503BC5-D824-41AD-9125-CCFCD7D0302F}"/>
            </a:ext>
          </a:extLst>
        </xdr:cNvPr>
        <xdr:cNvSpPr/>
      </xdr:nvSpPr>
      <xdr:spPr>
        <a:xfrm>
          <a:off x="11069873" y="3833546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508553</xdr:colOff>
      <xdr:row>25</xdr:row>
      <xdr:rowOff>105021</xdr:rowOff>
    </xdr:from>
    <xdr:to>
      <xdr:col>18</xdr:col>
      <xdr:colOff>0</xdr:colOff>
      <xdr:row>26</xdr:row>
      <xdr:rowOff>22860</xdr:rowOff>
    </xdr:to>
    <xdr:sp macro="" textlink="">
      <xdr:nvSpPr>
        <xdr:cNvPr id="1117" name="Owal 1116">
          <a:extLst>
            <a:ext uri="{FF2B5EF4-FFF2-40B4-BE49-F238E27FC236}">
              <a16:creationId xmlns:a16="http://schemas.microsoft.com/office/drawing/2014/main" id="{E9729E4B-3A6C-41E1-B207-83CD3F6B7102}"/>
            </a:ext>
          </a:extLst>
        </xdr:cNvPr>
        <xdr:cNvSpPr/>
      </xdr:nvSpPr>
      <xdr:spPr>
        <a:xfrm>
          <a:off x="10871753" y="467702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508553</xdr:colOff>
      <xdr:row>23</xdr:row>
      <xdr:rowOff>120261</xdr:rowOff>
    </xdr:from>
    <xdr:to>
      <xdr:col>19</xdr:col>
      <xdr:colOff>0</xdr:colOff>
      <xdr:row>24</xdr:row>
      <xdr:rowOff>38100</xdr:rowOff>
    </xdr:to>
    <xdr:sp macro="" textlink="">
      <xdr:nvSpPr>
        <xdr:cNvPr id="1118" name="Owal 1117">
          <a:extLst>
            <a:ext uri="{FF2B5EF4-FFF2-40B4-BE49-F238E27FC236}">
              <a16:creationId xmlns:a16="http://schemas.microsoft.com/office/drawing/2014/main" id="{42DFAEEE-FD5D-4E8C-BC36-E0F90492ADCD}"/>
            </a:ext>
          </a:extLst>
        </xdr:cNvPr>
        <xdr:cNvSpPr/>
      </xdr:nvSpPr>
      <xdr:spPr>
        <a:xfrm>
          <a:off x="11481353" y="43265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19</xdr:col>
      <xdr:colOff>173273</xdr:colOff>
      <xdr:row>24</xdr:row>
      <xdr:rowOff>173601</xdr:rowOff>
    </xdr:from>
    <xdr:to>
      <xdr:col>19</xdr:col>
      <xdr:colOff>274320</xdr:colOff>
      <xdr:row>25</xdr:row>
      <xdr:rowOff>91440</xdr:rowOff>
    </xdr:to>
    <xdr:sp macro="" textlink="">
      <xdr:nvSpPr>
        <xdr:cNvPr id="1119" name="Owal 1118">
          <a:extLst>
            <a:ext uri="{FF2B5EF4-FFF2-40B4-BE49-F238E27FC236}">
              <a16:creationId xmlns:a16="http://schemas.microsoft.com/office/drawing/2014/main" id="{089EC6CA-7BBF-4B88-AF74-859BA714D937}"/>
            </a:ext>
          </a:extLst>
        </xdr:cNvPr>
        <xdr:cNvSpPr/>
      </xdr:nvSpPr>
      <xdr:spPr>
        <a:xfrm>
          <a:off x="11755673" y="456272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295193</xdr:colOff>
      <xdr:row>21</xdr:row>
      <xdr:rowOff>127881</xdr:rowOff>
    </xdr:from>
    <xdr:to>
      <xdr:col>18</xdr:col>
      <xdr:colOff>396240</xdr:colOff>
      <xdr:row>22</xdr:row>
      <xdr:rowOff>45720</xdr:rowOff>
    </xdr:to>
    <xdr:sp macro="" textlink="">
      <xdr:nvSpPr>
        <xdr:cNvPr id="1120" name="Owal 1119">
          <a:extLst>
            <a:ext uri="{FF2B5EF4-FFF2-40B4-BE49-F238E27FC236}">
              <a16:creationId xmlns:a16="http://schemas.microsoft.com/office/drawing/2014/main" id="{EC511F4B-1FB2-49F0-8BFB-4349DAFEBCF3}"/>
            </a:ext>
          </a:extLst>
        </xdr:cNvPr>
        <xdr:cNvSpPr/>
      </xdr:nvSpPr>
      <xdr:spPr>
        <a:xfrm>
          <a:off x="11267993" y="39683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295193</xdr:colOff>
      <xdr:row>24</xdr:row>
      <xdr:rowOff>44061</xdr:rowOff>
    </xdr:from>
    <xdr:to>
      <xdr:col>18</xdr:col>
      <xdr:colOff>396240</xdr:colOff>
      <xdr:row>24</xdr:row>
      <xdr:rowOff>144780</xdr:rowOff>
    </xdr:to>
    <xdr:sp macro="" textlink="">
      <xdr:nvSpPr>
        <xdr:cNvPr id="1121" name="Owal 1120">
          <a:extLst>
            <a:ext uri="{FF2B5EF4-FFF2-40B4-BE49-F238E27FC236}">
              <a16:creationId xmlns:a16="http://schemas.microsoft.com/office/drawing/2014/main" id="{0833AC5F-720B-4AD7-AB88-07C6F811FBA8}"/>
            </a:ext>
          </a:extLst>
        </xdr:cNvPr>
        <xdr:cNvSpPr/>
      </xdr:nvSpPr>
      <xdr:spPr>
        <a:xfrm>
          <a:off x="11267993" y="44331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19</xdr:col>
      <xdr:colOff>36113</xdr:colOff>
      <xdr:row>24</xdr:row>
      <xdr:rowOff>173601</xdr:rowOff>
    </xdr:from>
    <xdr:to>
      <xdr:col>19</xdr:col>
      <xdr:colOff>137160</xdr:colOff>
      <xdr:row>25</xdr:row>
      <xdr:rowOff>91440</xdr:rowOff>
    </xdr:to>
    <xdr:sp macro="" textlink="">
      <xdr:nvSpPr>
        <xdr:cNvPr id="1122" name="Owal 1121">
          <a:extLst>
            <a:ext uri="{FF2B5EF4-FFF2-40B4-BE49-F238E27FC236}">
              <a16:creationId xmlns:a16="http://schemas.microsoft.com/office/drawing/2014/main" id="{FB8E5C91-4ADF-4C5D-BAF6-8A9872AF4A82}"/>
            </a:ext>
          </a:extLst>
        </xdr:cNvPr>
        <xdr:cNvSpPr/>
      </xdr:nvSpPr>
      <xdr:spPr>
        <a:xfrm>
          <a:off x="11618513" y="456272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577133</xdr:colOff>
      <xdr:row>24</xdr:row>
      <xdr:rowOff>165981</xdr:rowOff>
    </xdr:from>
    <xdr:to>
      <xdr:col>18</xdr:col>
      <xdr:colOff>68580</xdr:colOff>
      <xdr:row>25</xdr:row>
      <xdr:rowOff>83820</xdr:rowOff>
    </xdr:to>
    <xdr:sp macro="" textlink="">
      <xdr:nvSpPr>
        <xdr:cNvPr id="1123" name="Owal 1122">
          <a:extLst>
            <a:ext uri="{FF2B5EF4-FFF2-40B4-BE49-F238E27FC236}">
              <a16:creationId xmlns:a16="http://schemas.microsoft.com/office/drawing/2014/main" id="{B625935D-B10E-4087-97CA-AF626D20209B}"/>
            </a:ext>
          </a:extLst>
        </xdr:cNvPr>
        <xdr:cNvSpPr/>
      </xdr:nvSpPr>
      <xdr:spPr>
        <a:xfrm>
          <a:off x="10940333" y="45551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173273</xdr:colOff>
      <xdr:row>24</xdr:row>
      <xdr:rowOff>51681</xdr:rowOff>
    </xdr:from>
    <xdr:to>
      <xdr:col>18</xdr:col>
      <xdr:colOff>274320</xdr:colOff>
      <xdr:row>24</xdr:row>
      <xdr:rowOff>152400</xdr:rowOff>
    </xdr:to>
    <xdr:sp macro="" textlink="">
      <xdr:nvSpPr>
        <xdr:cNvPr id="1124" name="Owal 1123">
          <a:extLst>
            <a:ext uri="{FF2B5EF4-FFF2-40B4-BE49-F238E27FC236}">
              <a16:creationId xmlns:a16="http://schemas.microsoft.com/office/drawing/2014/main" id="{39470885-7D92-483D-9A80-215A86784BB1}"/>
            </a:ext>
          </a:extLst>
        </xdr:cNvPr>
        <xdr:cNvSpPr/>
      </xdr:nvSpPr>
      <xdr:spPr>
        <a:xfrm>
          <a:off x="11146073" y="444080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447593</xdr:colOff>
      <xdr:row>23</xdr:row>
      <xdr:rowOff>5961</xdr:rowOff>
    </xdr:from>
    <xdr:to>
      <xdr:col>18</xdr:col>
      <xdr:colOff>548640</xdr:colOff>
      <xdr:row>23</xdr:row>
      <xdr:rowOff>106680</xdr:rowOff>
    </xdr:to>
    <xdr:sp macro="" textlink="">
      <xdr:nvSpPr>
        <xdr:cNvPr id="1125" name="Owal 1124">
          <a:extLst>
            <a:ext uri="{FF2B5EF4-FFF2-40B4-BE49-F238E27FC236}">
              <a16:creationId xmlns:a16="http://schemas.microsoft.com/office/drawing/2014/main" id="{CF681EED-1A8A-44AE-A0FD-5E895D1442D7}"/>
            </a:ext>
          </a:extLst>
        </xdr:cNvPr>
        <xdr:cNvSpPr/>
      </xdr:nvSpPr>
      <xdr:spPr>
        <a:xfrm>
          <a:off x="11420393" y="421220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28493</xdr:colOff>
      <xdr:row>21</xdr:row>
      <xdr:rowOff>135501</xdr:rowOff>
    </xdr:from>
    <xdr:to>
      <xdr:col>18</xdr:col>
      <xdr:colOff>129540</xdr:colOff>
      <xdr:row>22</xdr:row>
      <xdr:rowOff>53340</xdr:rowOff>
    </xdr:to>
    <xdr:sp macro="" textlink="">
      <xdr:nvSpPr>
        <xdr:cNvPr id="1126" name="Owal 1125">
          <a:extLst>
            <a:ext uri="{FF2B5EF4-FFF2-40B4-BE49-F238E27FC236}">
              <a16:creationId xmlns:a16="http://schemas.microsoft.com/office/drawing/2014/main" id="{8A44B34E-97FD-4072-859E-8011EF27DFE6}"/>
            </a:ext>
          </a:extLst>
        </xdr:cNvPr>
        <xdr:cNvSpPr/>
      </xdr:nvSpPr>
      <xdr:spPr>
        <a:xfrm>
          <a:off x="11001293" y="397598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439973</xdr:colOff>
      <xdr:row>21</xdr:row>
      <xdr:rowOff>143121</xdr:rowOff>
    </xdr:from>
    <xdr:to>
      <xdr:col>18</xdr:col>
      <xdr:colOff>541020</xdr:colOff>
      <xdr:row>22</xdr:row>
      <xdr:rowOff>60960</xdr:rowOff>
    </xdr:to>
    <xdr:sp macro="" textlink="">
      <xdr:nvSpPr>
        <xdr:cNvPr id="1127" name="Owal 1126">
          <a:extLst>
            <a:ext uri="{FF2B5EF4-FFF2-40B4-BE49-F238E27FC236}">
              <a16:creationId xmlns:a16="http://schemas.microsoft.com/office/drawing/2014/main" id="{D0B3E003-A997-4308-BDBF-C8E3D3A45226}"/>
            </a:ext>
          </a:extLst>
        </xdr:cNvPr>
        <xdr:cNvSpPr/>
      </xdr:nvSpPr>
      <xdr:spPr>
        <a:xfrm>
          <a:off x="11412773" y="398360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371393</xdr:colOff>
      <xdr:row>23</xdr:row>
      <xdr:rowOff>120261</xdr:rowOff>
    </xdr:from>
    <xdr:to>
      <xdr:col>18</xdr:col>
      <xdr:colOff>472440</xdr:colOff>
      <xdr:row>24</xdr:row>
      <xdr:rowOff>38100</xdr:rowOff>
    </xdr:to>
    <xdr:sp macro="" textlink="">
      <xdr:nvSpPr>
        <xdr:cNvPr id="1128" name="Owal 1127">
          <a:extLst>
            <a:ext uri="{FF2B5EF4-FFF2-40B4-BE49-F238E27FC236}">
              <a16:creationId xmlns:a16="http://schemas.microsoft.com/office/drawing/2014/main" id="{7E63C381-AF6C-456A-84F2-3C4F49993E14}"/>
            </a:ext>
          </a:extLst>
        </xdr:cNvPr>
        <xdr:cNvSpPr/>
      </xdr:nvSpPr>
      <xdr:spPr>
        <a:xfrm>
          <a:off x="11344193" y="432650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28493</xdr:colOff>
      <xdr:row>23</xdr:row>
      <xdr:rowOff>13581</xdr:rowOff>
    </xdr:from>
    <xdr:to>
      <xdr:col>18</xdr:col>
      <xdr:colOff>129540</xdr:colOff>
      <xdr:row>23</xdr:row>
      <xdr:rowOff>114300</xdr:rowOff>
    </xdr:to>
    <xdr:sp macro="" textlink="">
      <xdr:nvSpPr>
        <xdr:cNvPr id="1129" name="Owal 1128">
          <a:extLst>
            <a:ext uri="{FF2B5EF4-FFF2-40B4-BE49-F238E27FC236}">
              <a16:creationId xmlns:a16="http://schemas.microsoft.com/office/drawing/2014/main" id="{A202CBB3-D8A3-4342-8B3C-CF86C7A811D4}"/>
            </a:ext>
          </a:extLst>
        </xdr:cNvPr>
        <xdr:cNvSpPr/>
      </xdr:nvSpPr>
      <xdr:spPr>
        <a:xfrm>
          <a:off x="11001293" y="42198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104693</xdr:colOff>
      <xdr:row>24</xdr:row>
      <xdr:rowOff>181221</xdr:rowOff>
    </xdr:from>
    <xdr:to>
      <xdr:col>18</xdr:col>
      <xdr:colOff>205740</xdr:colOff>
      <xdr:row>25</xdr:row>
      <xdr:rowOff>99060</xdr:rowOff>
    </xdr:to>
    <xdr:sp macro="" textlink="">
      <xdr:nvSpPr>
        <xdr:cNvPr id="1130" name="Owal 1129">
          <a:extLst>
            <a:ext uri="{FF2B5EF4-FFF2-40B4-BE49-F238E27FC236}">
              <a16:creationId xmlns:a16="http://schemas.microsoft.com/office/drawing/2014/main" id="{2363BB34-CADE-4B06-8AFC-AAABFD3231A6}"/>
            </a:ext>
          </a:extLst>
        </xdr:cNvPr>
        <xdr:cNvSpPr/>
      </xdr:nvSpPr>
      <xdr:spPr>
        <a:xfrm>
          <a:off x="11077493" y="45703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577133</xdr:colOff>
      <xdr:row>24</xdr:row>
      <xdr:rowOff>59301</xdr:rowOff>
    </xdr:from>
    <xdr:to>
      <xdr:col>19</xdr:col>
      <xdr:colOff>68580</xdr:colOff>
      <xdr:row>24</xdr:row>
      <xdr:rowOff>160020</xdr:rowOff>
    </xdr:to>
    <xdr:sp macro="" textlink="">
      <xdr:nvSpPr>
        <xdr:cNvPr id="1131" name="Owal 1130">
          <a:extLst>
            <a:ext uri="{FF2B5EF4-FFF2-40B4-BE49-F238E27FC236}">
              <a16:creationId xmlns:a16="http://schemas.microsoft.com/office/drawing/2014/main" id="{64C38D17-295A-4460-A8D1-439EA75AD3EB}"/>
            </a:ext>
          </a:extLst>
        </xdr:cNvPr>
        <xdr:cNvSpPr/>
      </xdr:nvSpPr>
      <xdr:spPr>
        <a:xfrm>
          <a:off x="11549933" y="44484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165653</xdr:colOff>
      <xdr:row>21</xdr:row>
      <xdr:rowOff>135501</xdr:rowOff>
    </xdr:from>
    <xdr:to>
      <xdr:col>18</xdr:col>
      <xdr:colOff>266700</xdr:colOff>
      <xdr:row>22</xdr:row>
      <xdr:rowOff>53340</xdr:rowOff>
    </xdr:to>
    <xdr:sp macro="" textlink="">
      <xdr:nvSpPr>
        <xdr:cNvPr id="1132" name="Owal 1131">
          <a:extLst>
            <a:ext uri="{FF2B5EF4-FFF2-40B4-BE49-F238E27FC236}">
              <a16:creationId xmlns:a16="http://schemas.microsoft.com/office/drawing/2014/main" id="{DB6E5D5C-21AB-4B6C-8B62-4E8B897A0E45}"/>
            </a:ext>
          </a:extLst>
        </xdr:cNvPr>
        <xdr:cNvSpPr/>
      </xdr:nvSpPr>
      <xdr:spPr>
        <a:xfrm>
          <a:off x="11138453" y="397598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363773</xdr:colOff>
      <xdr:row>25</xdr:row>
      <xdr:rowOff>105021</xdr:rowOff>
    </xdr:from>
    <xdr:to>
      <xdr:col>17</xdr:col>
      <xdr:colOff>464820</xdr:colOff>
      <xdr:row>26</xdr:row>
      <xdr:rowOff>22860</xdr:rowOff>
    </xdr:to>
    <xdr:sp macro="" textlink="">
      <xdr:nvSpPr>
        <xdr:cNvPr id="1133" name="Owal 1132">
          <a:extLst>
            <a:ext uri="{FF2B5EF4-FFF2-40B4-BE49-F238E27FC236}">
              <a16:creationId xmlns:a16="http://schemas.microsoft.com/office/drawing/2014/main" id="{766A0A61-04AD-4086-A6DB-8BFF0930EEC6}"/>
            </a:ext>
          </a:extLst>
        </xdr:cNvPr>
        <xdr:cNvSpPr/>
      </xdr:nvSpPr>
      <xdr:spPr>
        <a:xfrm>
          <a:off x="10726973" y="46770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500933</xdr:colOff>
      <xdr:row>24</xdr:row>
      <xdr:rowOff>181221</xdr:rowOff>
    </xdr:from>
    <xdr:to>
      <xdr:col>18</xdr:col>
      <xdr:colOff>601980</xdr:colOff>
      <xdr:row>25</xdr:row>
      <xdr:rowOff>99060</xdr:rowOff>
    </xdr:to>
    <xdr:sp macro="" textlink="">
      <xdr:nvSpPr>
        <xdr:cNvPr id="1134" name="Owal 1133">
          <a:extLst>
            <a:ext uri="{FF2B5EF4-FFF2-40B4-BE49-F238E27FC236}">
              <a16:creationId xmlns:a16="http://schemas.microsoft.com/office/drawing/2014/main" id="{BA053C51-7E60-4E9A-99A9-E0AADD131752}"/>
            </a:ext>
          </a:extLst>
        </xdr:cNvPr>
        <xdr:cNvSpPr/>
      </xdr:nvSpPr>
      <xdr:spPr>
        <a:xfrm>
          <a:off x="11473733" y="45703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371393</xdr:colOff>
      <xdr:row>22</xdr:row>
      <xdr:rowOff>82161</xdr:rowOff>
    </xdr:from>
    <xdr:to>
      <xdr:col>18</xdr:col>
      <xdr:colOff>472440</xdr:colOff>
      <xdr:row>23</xdr:row>
      <xdr:rowOff>0</xdr:rowOff>
    </xdr:to>
    <xdr:sp macro="" textlink="">
      <xdr:nvSpPr>
        <xdr:cNvPr id="1135" name="Owal 1134">
          <a:extLst>
            <a:ext uri="{FF2B5EF4-FFF2-40B4-BE49-F238E27FC236}">
              <a16:creationId xmlns:a16="http://schemas.microsoft.com/office/drawing/2014/main" id="{C25C02D7-B355-43BA-BE4B-A39C3A9CAC12}"/>
            </a:ext>
          </a:extLst>
        </xdr:cNvPr>
        <xdr:cNvSpPr/>
      </xdr:nvSpPr>
      <xdr:spPr>
        <a:xfrm>
          <a:off x="11344193" y="410552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89453</xdr:colOff>
      <xdr:row>22</xdr:row>
      <xdr:rowOff>66921</xdr:rowOff>
    </xdr:from>
    <xdr:to>
      <xdr:col>18</xdr:col>
      <xdr:colOff>190500</xdr:colOff>
      <xdr:row>22</xdr:row>
      <xdr:rowOff>167640</xdr:rowOff>
    </xdr:to>
    <xdr:sp macro="" textlink="">
      <xdr:nvSpPr>
        <xdr:cNvPr id="1136" name="Owal 1135">
          <a:extLst>
            <a:ext uri="{FF2B5EF4-FFF2-40B4-BE49-F238E27FC236}">
              <a16:creationId xmlns:a16="http://schemas.microsoft.com/office/drawing/2014/main" id="{86A351D3-A173-46A4-8E31-B527E1CAD987}"/>
            </a:ext>
          </a:extLst>
        </xdr:cNvPr>
        <xdr:cNvSpPr/>
      </xdr:nvSpPr>
      <xdr:spPr>
        <a:xfrm>
          <a:off x="11062253" y="409028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89453</xdr:colOff>
      <xdr:row>23</xdr:row>
      <xdr:rowOff>135501</xdr:rowOff>
    </xdr:from>
    <xdr:to>
      <xdr:col>18</xdr:col>
      <xdr:colOff>190500</xdr:colOff>
      <xdr:row>24</xdr:row>
      <xdr:rowOff>53340</xdr:rowOff>
    </xdr:to>
    <xdr:sp macro="" textlink="">
      <xdr:nvSpPr>
        <xdr:cNvPr id="1137" name="Owal 1136">
          <a:extLst>
            <a:ext uri="{FF2B5EF4-FFF2-40B4-BE49-F238E27FC236}">
              <a16:creationId xmlns:a16="http://schemas.microsoft.com/office/drawing/2014/main" id="{82BA3C13-7072-4B1D-8FAC-EE5E4744398D}"/>
            </a:ext>
          </a:extLst>
        </xdr:cNvPr>
        <xdr:cNvSpPr/>
      </xdr:nvSpPr>
      <xdr:spPr>
        <a:xfrm>
          <a:off x="11062253" y="4341741"/>
          <a:ext cx="101047" cy="1007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379013</xdr:colOff>
      <xdr:row>21</xdr:row>
      <xdr:rowOff>28821</xdr:rowOff>
    </xdr:from>
    <xdr:to>
      <xdr:col>18</xdr:col>
      <xdr:colOff>480060</xdr:colOff>
      <xdr:row>21</xdr:row>
      <xdr:rowOff>129540</xdr:rowOff>
    </xdr:to>
    <xdr:sp macro="" textlink="">
      <xdr:nvSpPr>
        <xdr:cNvPr id="1138" name="Owal 1137">
          <a:extLst>
            <a:ext uri="{FF2B5EF4-FFF2-40B4-BE49-F238E27FC236}">
              <a16:creationId xmlns:a16="http://schemas.microsoft.com/office/drawing/2014/main" id="{42BEC3C8-0C41-4A71-BA7F-30AC38778F78}"/>
            </a:ext>
          </a:extLst>
        </xdr:cNvPr>
        <xdr:cNvSpPr/>
      </xdr:nvSpPr>
      <xdr:spPr>
        <a:xfrm>
          <a:off x="11351813" y="386930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295193</xdr:colOff>
      <xdr:row>25</xdr:row>
      <xdr:rowOff>105021</xdr:rowOff>
    </xdr:from>
    <xdr:to>
      <xdr:col>18</xdr:col>
      <xdr:colOff>396240</xdr:colOff>
      <xdr:row>26</xdr:row>
      <xdr:rowOff>22860</xdr:rowOff>
    </xdr:to>
    <xdr:sp macro="" textlink="">
      <xdr:nvSpPr>
        <xdr:cNvPr id="1139" name="Owal 1138">
          <a:extLst>
            <a:ext uri="{FF2B5EF4-FFF2-40B4-BE49-F238E27FC236}">
              <a16:creationId xmlns:a16="http://schemas.microsoft.com/office/drawing/2014/main" id="{D9281FDB-47BE-46AD-BA5B-B49FB364640B}"/>
            </a:ext>
          </a:extLst>
        </xdr:cNvPr>
        <xdr:cNvSpPr/>
      </xdr:nvSpPr>
      <xdr:spPr>
        <a:xfrm>
          <a:off x="11267993" y="4587374"/>
          <a:ext cx="101047" cy="97133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554273</xdr:colOff>
      <xdr:row>26</xdr:row>
      <xdr:rowOff>158361</xdr:rowOff>
    </xdr:from>
    <xdr:to>
      <xdr:col>12</xdr:col>
      <xdr:colOff>45720</xdr:colOff>
      <xdr:row>27</xdr:row>
      <xdr:rowOff>76200</xdr:rowOff>
    </xdr:to>
    <xdr:sp macro="" textlink="">
      <xdr:nvSpPr>
        <xdr:cNvPr id="1140" name="Owal 1139">
          <a:extLst>
            <a:ext uri="{FF2B5EF4-FFF2-40B4-BE49-F238E27FC236}">
              <a16:creationId xmlns:a16="http://schemas.microsoft.com/office/drawing/2014/main" id="{3FF33AD7-A641-466F-8558-18656BE54E92}"/>
            </a:ext>
          </a:extLst>
        </xdr:cNvPr>
        <xdr:cNvSpPr/>
      </xdr:nvSpPr>
      <xdr:spPr>
        <a:xfrm>
          <a:off x="7259873" y="491324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279953</xdr:colOff>
      <xdr:row>28</xdr:row>
      <xdr:rowOff>21201</xdr:rowOff>
    </xdr:from>
    <xdr:to>
      <xdr:col>11</xdr:col>
      <xdr:colOff>381000</xdr:colOff>
      <xdr:row>28</xdr:row>
      <xdr:rowOff>121920</xdr:rowOff>
    </xdr:to>
    <xdr:sp macro="" textlink="">
      <xdr:nvSpPr>
        <xdr:cNvPr id="1141" name="Owal 1140">
          <a:extLst>
            <a:ext uri="{FF2B5EF4-FFF2-40B4-BE49-F238E27FC236}">
              <a16:creationId xmlns:a16="http://schemas.microsoft.com/office/drawing/2014/main" id="{441FA979-DB33-4115-8C9E-5DABE9CB5D2C}"/>
            </a:ext>
          </a:extLst>
        </xdr:cNvPr>
        <xdr:cNvSpPr/>
      </xdr:nvSpPr>
      <xdr:spPr>
        <a:xfrm>
          <a:off x="6985553" y="514184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211373</xdr:colOff>
      <xdr:row>26</xdr:row>
      <xdr:rowOff>150741</xdr:rowOff>
    </xdr:from>
    <xdr:to>
      <xdr:col>12</xdr:col>
      <xdr:colOff>312420</xdr:colOff>
      <xdr:row>27</xdr:row>
      <xdr:rowOff>68580</xdr:rowOff>
    </xdr:to>
    <xdr:sp macro="" textlink="">
      <xdr:nvSpPr>
        <xdr:cNvPr id="1142" name="Owal 1141">
          <a:extLst>
            <a:ext uri="{FF2B5EF4-FFF2-40B4-BE49-F238E27FC236}">
              <a16:creationId xmlns:a16="http://schemas.microsoft.com/office/drawing/2014/main" id="{AEA4FAE4-B3CC-4E7C-A104-0414AA2AA632}"/>
            </a:ext>
          </a:extLst>
        </xdr:cNvPr>
        <xdr:cNvSpPr/>
      </xdr:nvSpPr>
      <xdr:spPr>
        <a:xfrm>
          <a:off x="7526573" y="490562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5633</xdr:colOff>
      <xdr:row>28</xdr:row>
      <xdr:rowOff>143121</xdr:rowOff>
    </xdr:from>
    <xdr:to>
      <xdr:col>12</xdr:col>
      <xdr:colOff>106680</xdr:colOff>
      <xdr:row>29</xdr:row>
      <xdr:rowOff>60960</xdr:rowOff>
    </xdr:to>
    <xdr:sp macro="" textlink="">
      <xdr:nvSpPr>
        <xdr:cNvPr id="1143" name="Owal 1142">
          <a:extLst>
            <a:ext uri="{FF2B5EF4-FFF2-40B4-BE49-F238E27FC236}">
              <a16:creationId xmlns:a16="http://schemas.microsoft.com/office/drawing/2014/main" id="{B0BBD5C8-666A-4550-9765-43D910E8532F}"/>
            </a:ext>
          </a:extLst>
        </xdr:cNvPr>
        <xdr:cNvSpPr/>
      </xdr:nvSpPr>
      <xdr:spPr>
        <a:xfrm>
          <a:off x="7320833" y="52637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485693</xdr:colOff>
      <xdr:row>28</xdr:row>
      <xdr:rowOff>28821</xdr:rowOff>
    </xdr:from>
    <xdr:to>
      <xdr:col>12</xdr:col>
      <xdr:colOff>586740</xdr:colOff>
      <xdr:row>28</xdr:row>
      <xdr:rowOff>129540</xdr:rowOff>
    </xdr:to>
    <xdr:sp macro="" textlink="">
      <xdr:nvSpPr>
        <xdr:cNvPr id="1144" name="Owal 1143">
          <a:extLst>
            <a:ext uri="{FF2B5EF4-FFF2-40B4-BE49-F238E27FC236}">
              <a16:creationId xmlns:a16="http://schemas.microsoft.com/office/drawing/2014/main" id="{95356047-1502-46B3-9E07-DE6C58AF2544}"/>
            </a:ext>
          </a:extLst>
        </xdr:cNvPr>
        <xdr:cNvSpPr/>
      </xdr:nvSpPr>
      <xdr:spPr>
        <a:xfrm>
          <a:off x="7800893" y="51494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485693</xdr:colOff>
      <xdr:row>30</xdr:row>
      <xdr:rowOff>13581</xdr:rowOff>
    </xdr:from>
    <xdr:to>
      <xdr:col>11</xdr:col>
      <xdr:colOff>586740</xdr:colOff>
      <xdr:row>30</xdr:row>
      <xdr:rowOff>114300</xdr:rowOff>
    </xdr:to>
    <xdr:sp macro="" textlink="">
      <xdr:nvSpPr>
        <xdr:cNvPr id="1145" name="Owal 1144">
          <a:extLst>
            <a:ext uri="{FF2B5EF4-FFF2-40B4-BE49-F238E27FC236}">
              <a16:creationId xmlns:a16="http://schemas.microsoft.com/office/drawing/2014/main" id="{B30AC430-888D-46E4-9963-0990E472DE99}"/>
            </a:ext>
          </a:extLst>
        </xdr:cNvPr>
        <xdr:cNvSpPr/>
      </xdr:nvSpPr>
      <xdr:spPr>
        <a:xfrm>
          <a:off x="7191293" y="54999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371393</xdr:colOff>
      <xdr:row>24</xdr:row>
      <xdr:rowOff>165981</xdr:rowOff>
    </xdr:from>
    <xdr:to>
      <xdr:col>18</xdr:col>
      <xdr:colOff>472440</xdr:colOff>
      <xdr:row>25</xdr:row>
      <xdr:rowOff>83820</xdr:rowOff>
    </xdr:to>
    <xdr:sp macro="" textlink="">
      <xdr:nvSpPr>
        <xdr:cNvPr id="1146" name="Owal 1145">
          <a:extLst>
            <a:ext uri="{FF2B5EF4-FFF2-40B4-BE49-F238E27FC236}">
              <a16:creationId xmlns:a16="http://schemas.microsoft.com/office/drawing/2014/main" id="{68C78582-C367-4FD2-84CF-F38128DA340D}"/>
            </a:ext>
          </a:extLst>
        </xdr:cNvPr>
        <xdr:cNvSpPr/>
      </xdr:nvSpPr>
      <xdr:spPr>
        <a:xfrm>
          <a:off x="11344193" y="45551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74213</xdr:colOff>
      <xdr:row>26</xdr:row>
      <xdr:rowOff>150741</xdr:rowOff>
    </xdr:from>
    <xdr:to>
      <xdr:col>12</xdr:col>
      <xdr:colOff>175260</xdr:colOff>
      <xdr:row>27</xdr:row>
      <xdr:rowOff>68580</xdr:rowOff>
    </xdr:to>
    <xdr:sp macro="" textlink="">
      <xdr:nvSpPr>
        <xdr:cNvPr id="1148" name="Owal 1147">
          <a:extLst>
            <a:ext uri="{FF2B5EF4-FFF2-40B4-BE49-F238E27FC236}">
              <a16:creationId xmlns:a16="http://schemas.microsoft.com/office/drawing/2014/main" id="{B499B28F-6F05-43C7-AC8C-2B8DD3268EC1}"/>
            </a:ext>
          </a:extLst>
        </xdr:cNvPr>
        <xdr:cNvSpPr/>
      </xdr:nvSpPr>
      <xdr:spPr>
        <a:xfrm>
          <a:off x="7389413" y="490562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485693</xdr:colOff>
      <xdr:row>28</xdr:row>
      <xdr:rowOff>143121</xdr:rowOff>
    </xdr:from>
    <xdr:to>
      <xdr:col>11</xdr:col>
      <xdr:colOff>586740</xdr:colOff>
      <xdr:row>29</xdr:row>
      <xdr:rowOff>60960</xdr:rowOff>
    </xdr:to>
    <xdr:sp macro="" textlink="">
      <xdr:nvSpPr>
        <xdr:cNvPr id="1149" name="Owal 1148">
          <a:extLst>
            <a:ext uri="{FF2B5EF4-FFF2-40B4-BE49-F238E27FC236}">
              <a16:creationId xmlns:a16="http://schemas.microsoft.com/office/drawing/2014/main" id="{935C3015-E300-488E-B803-18B4EE1515F2}"/>
            </a:ext>
          </a:extLst>
        </xdr:cNvPr>
        <xdr:cNvSpPr/>
      </xdr:nvSpPr>
      <xdr:spPr>
        <a:xfrm>
          <a:off x="7191293" y="52637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356153</xdr:colOff>
      <xdr:row>28</xdr:row>
      <xdr:rowOff>21201</xdr:rowOff>
    </xdr:from>
    <xdr:to>
      <xdr:col>12</xdr:col>
      <xdr:colOff>457200</xdr:colOff>
      <xdr:row>28</xdr:row>
      <xdr:rowOff>121920</xdr:rowOff>
    </xdr:to>
    <xdr:sp macro="" textlink="">
      <xdr:nvSpPr>
        <xdr:cNvPr id="1150" name="Owal 1149">
          <a:extLst>
            <a:ext uri="{FF2B5EF4-FFF2-40B4-BE49-F238E27FC236}">
              <a16:creationId xmlns:a16="http://schemas.microsoft.com/office/drawing/2014/main" id="{F82FBFDF-8E12-4D07-90FF-BD43C71AEF36}"/>
            </a:ext>
          </a:extLst>
        </xdr:cNvPr>
        <xdr:cNvSpPr/>
      </xdr:nvSpPr>
      <xdr:spPr>
        <a:xfrm>
          <a:off x="7671353" y="514184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348533</xdr:colOff>
      <xdr:row>29</xdr:row>
      <xdr:rowOff>74541</xdr:rowOff>
    </xdr:from>
    <xdr:to>
      <xdr:col>12</xdr:col>
      <xdr:colOff>449580</xdr:colOff>
      <xdr:row>29</xdr:row>
      <xdr:rowOff>175260</xdr:rowOff>
    </xdr:to>
    <xdr:sp macro="" textlink="">
      <xdr:nvSpPr>
        <xdr:cNvPr id="1151" name="Owal 1150">
          <a:extLst>
            <a:ext uri="{FF2B5EF4-FFF2-40B4-BE49-F238E27FC236}">
              <a16:creationId xmlns:a16="http://schemas.microsoft.com/office/drawing/2014/main" id="{E9CE4650-8C38-4017-8C87-C33D511622B6}"/>
            </a:ext>
          </a:extLst>
        </xdr:cNvPr>
        <xdr:cNvSpPr/>
      </xdr:nvSpPr>
      <xdr:spPr>
        <a:xfrm>
          <a:off x="7663733" y="53780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66593</xdr:colOff>
      <xdr:row>28</xdr:row>
      <xdr:rowOff>28821</xdr:rowOff>
    </xdr:from>
    <xdr:to>
      <xdr:col>12</xdr:col>
      <xdr:colOff>167640</xdr:colOff>
      <xdr:row>28</xdr:row>
      <xdr:rowOff>129540</xdr:rowOff>
    </xdr:to>
    <xdr:sp macro="" textlink="">
      <xdr:nvSpPr>
        <xdr:cNvPr id="1152" name="Owal 1151">
          <a:extLst>
            <a:ext uri="{FF2B5EF4-FFF2-40B4-BE49-F238E27FC236}">
              <a16:creationId xmlns:a16="http://schemas.microsoft.com/office/drawing/2014/main" id="{6C932455-020A-4FA7-B78C-B7579ECAA200}"/>
            </a:ext>
          </a:extLst>
        </xdr:cNvPr>
        <xdr:cNvSpPr/>
      </xdr:nvSpPr>
      <xdr:spPr>
        <a:xfrm>
          <a:off x="7381793" y="51494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5633</xdr:colOff>
      <xdr:row>27</xdr:row>
      <xdr:rowOff>97401</xdr:rowOff>
    </xdr:from>
    <xdr:to>
      <xdr:col>12</xdr:col>
      <xdr:colOff>106680</xdr:colOff>
      <xdr:row>28</xdr:row>
      <xdr:rowOff>15240</xdr:rowOff>
    </xdr:to>
    <xdr:sp macro="" textlink="">
      <xdr:nvSpPr>
        <xdr:cNvPr id="1153" name="Owal 1152">
          <a:extLst>
            <a:ext uri="{FF2B5EF4-FFF2-40B4-BE49-F238E27FC236}">
              <a16:creationId xmlns:a16="http://schemas.microsoft.com/office/drawing/2014/main" id="{B236FF7D-5267-4752-8738-8282D1B15859}"/>
            </a:ext>
          </a:extLst>
        </xdr:cNvPr>
        <xdr:cNvSpPr/>
      </xdr:nvSpPr>
      <xdr:spPr>
        <a:xfrm>
          <a:off x="7320833" y="503516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409493</xdr:colOff>
      <xdr:row>28</xdr:row>
      <xdr:rowOff>28821</xdr:rowOff>
    </xdr:from>
    <xdr:to>
      <xdr:col>11</xdr:col>
      <xdr:colOff>510540</xdr:colOff>
      <xdr:row>28</xdr:row>
      <xdr:rowOff>129540</xdr:rowOff>
    </xdr:to>
    <xdr:sp macro="" textlink="">
      <xdr:nvSpPr>
        <xdr:cNvPr id="1154" name="Owal 1153">
          <a:extLst>
            <a:ext uri="{FF2B5EF4-FFF2-40B4-BE49-F238E27FC236}">
              <a16:creationId xmlns:a16="http://schemas.microsoft.com/office/drawing/2014/main" id="{6937E63C-9E22-4732-B37E-C936976DA00B}"/>
            </a:ext>
          </a:extLst>
        </xdr:cNvPr>
        <xdr:cNvSpPr/>
      </xdr:nvSpPr>
      <xdr:spPr>
        <a:xfrm>
          <a:off x="7115093" y="514946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546653</xdr:colOff>
      <xdr:row>29</xdr:row>
      <xdr:rowOff>82161</xdr:rowOff>
    </xdr:from>
    <xdr:to>
      <xdr:col>12</xdr:col>
      <xdr:colOff>38100</xdr:colOff>
      <xdr:row>30</xdr:row>
      <xdr:rowOff>0</xdr:rowOff>
    </xdr:to>
    <xdr:sp macro="" textlink="">
      <xdr:nvSpPr>
        <xdr:cNvPr id="1155" name="Owal 1154">
          <a:extLst>
            <a:ext uri="{FF2B5EF4-FFF2-40B4-BE49-F238E27FC236}">
              <a16:creationId xmlns:a16="http://schemas.microsoft.com/office/drawing/2014/main" id="{7DCBFA4F-E56A-46E8-9EF6-9CC8C9345961}"/>
            </a:ext>
          </a:extLst>
        </xdr:cNvPr>
        <xdr:cNvSpPr/>
      </xdr:nvSpPr>
      <xdr:spPr>
        <a:xfrm>
          <a:off x="7252253" y="538568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226613</xdr:colOff>
      <xdr:row>28</xdr:row>
      <xdr:rowOff>21201</xdr:rowOff>
    </xdr:from>
    <xdr:to>
      <xdr:col>12</xdr:col>
      <xdr:colOff>327660</xdr:colOff>
      <xdr:row>28</xdr:row>
      <xdr:rowOff>121920</xdr:rowOff>
    </xdr:to>
    <xdr:sp macro="" textlink="">
      <xdr:nvSpPr>
        <xdr:cNvPr id="1156" name="Owal 1155">
          <a:extLst>
            <a:ext uri="{FF2B5EF4-FFF2-40B4-BE49-F238E27FC236}">
              <a16:creationId xmlns:a16="http://schemas.microsoft.com/office/drawing/2014/main" id="{99E78BE8-C87F-43B6-81C6-ADA6F9A20AF7}"/>
            </a:ext>
          </a:extLst>
        </xdr:cNvPr>
        <xdr:cNvSpPr/>
      </xdr:nvSpPr>
      <xdr:spPr>
        <a:xfrm>
          <a:off x="7541813" y="51418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150413</xdr:colOff>
      <xdr:row>27</xdr:row>
      <xdr:rowOff>105021</xdr:rowOff>
    </xdr:from>
    <xdr:to>
      <xdr:col>12</xdr:col>
      <xdr:colOff>251460</xdr:colOff>
      <xdr:row>28</xdr:row>
      <xdr:rowOff>22860</xdr:rowOff>
    </xdr:to>
    <xdr:sp macro="" textlink="">
      <xdr:nvSpPr>
        <xdr:cNvPr id="1159" name="Owal 1158">
          <a:extLst>
            <a:ext uri="{FF2B5EF4-FFF2-40B4-BE49-F238E27FC236}">
              <a16:creationId xmlns:a16="http://schemas.microsoft.com/office/drawing/2014/main" id="{12FD1F4E-8FF1-481C-B8CA-C5F70403D990}"/>
            </a:ext>
          </a:extLst>
        </xdr:cNvPr>
        <xdr:cNvSpPr/>
      </xdr:nvSpPr>
      <xdr:spPr>
        <a:xfrm>
          <a:off x="7465613" y="504278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165653</xdr:colOff>
      <xdr:row>28</xdr:row>
      <xdr:rowOff>143121</xdr:rowOff>
    </xdr:from>
    <xdr:to>
      <xdr:col>12</xdr:col>
      <xdr:colOff>266700</xdr:colOff>
      <xdr:row>29</xdr:row>
      <xdr:rowOff>60960</xdr:rowOff>
    </xdr:to>
    <xdr:sp macro="" textlink="">
      <xdr:nvSpPr>
        <xdr:cNvPr id="1160" name="Owal 1159">
          <a:extLst>
            <a:ext uri="{FF2B5EF4-FFF2-40B4-BE49-F238E27FC236}">
              <a16:creationId xmlns:a16="http://schemas.microsoft.com/office/drawing/2014/main" id="{E3A60FFC-8994-4E8C-844A-03B96E5C936E}"/>
            </a:ext>
          </a:extLst>
        </xdr:cNvPr>
        <xdr:cNvSpPr/>
      </xdr:nvSpPr>
      <xdr:spPr>
        <a:xfrm>
          <a:off x="7480853" y="526376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74213</xdr:colOff>
      <xdr:row>29</xdr:row>
      <xdr:rowOff>82161</xdr:rowOff>
    </xdr:from>
    <xdr:to>
      <xdr:col>12</xdr:col>
      <xdr:colOff>175260</xdr:colOff>
      <xdr:row>30</xdr:row>
      <xdr:rowOff>0</xdr:rowOff>
    </xdr:to>
    <xdr:sp macro="" textlink="">
      <xdr:nvSpPr>
        <xdr:cNvPr id="1161" name="Owal 1160">
          <a:extLst>
            <a:ext uri="{FF2B5EF4-FFF2-40B4-BE49-F238E27FC236}">
              <a16:creationId xmlns:a16="http://schemas.microsoft.com/office/drawing/2014/main" id="{49ED2B43-5D4B-4BBD-9CD0-BB8925CE82F9}"/>
            </a:ext>
          </a:extLst>
        </xdr:cNvPr>
        <xdr:cNvSpPr/>
      </xdr:nvSpPr>
      <xdr:spPr>
        <a:xfrm>
          <a:off x="7389413" y="538568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417113</xdr:colOff>
      <xdr:row>27</xdr:row>
      <xdr:rowOff>89781</xdr:rowOff>
    </xdr:from>
    <xdr:to>
      <xdr:col>12</xdr:col>
      <xdr:colOff>518160</xdr:colOff>
      <xdr:row>28</xdr:row>
      <xdr:rowOff>7620</xdr:rowOff>
    </xdr:to>
    <xdr:sp macro="" textlink="">
      <xdr:nvSpPr>
        <xdr:cNvPr id="1162" name="Owal 1161">
          <a:extLst>
            <a:ext uri="{FF2B5EF4-FFF2-40B4-BE49-F238E27FC236}">
              <a16:creationId xmlns:a16="http://schemas.microsoft.com/office/drawing/2014/main" id="{B6ECCD56-7494-459D-B76D-D2BE3CA71799}"/>
            </a:ext>
          </a:extLst>
        </xdr:cNvPr>
        <xdr:cNvSpPr/>
      </xdr:nvSpPr>
      <xdr:spPr>
        <a:xfrm>
          <a:off x="7732313" y="50275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485693</xdr:colOff>
      <xdr:row>29</xdr:row>
      <xdr:rowOff>66921</xdr:rowOff>
    </xdr:from>
    <xdr:to>
      <xdr:col>12</xdr:col>
      <xdr:colOff>586740</xdr:colOff>
      <xdr:row>29</xdr:row>
      <xdr:rowOff>167640</xdr:rowOff>
    </xdr:to>
    <xdr:sp macro="" textlink="">
      <xdr:nvSpPr>
        <xdr:cNvPr id="1163" name="Owal 1162">
          <a:extLst>
            <a:ext uri="{FF2B5EF4-FFF2-40B4-BE49-F238E27FC236}">
              <a16:creationId xmlns:a16="http://schemas.microsoft.com/office/drawing/2014/main" id="{938AD751-E1A1-4691-9901-F168741B50AB}"/>
            </a:ext>
          </a:extLst>
        </xdr:cNvPr>
        <xdr:cNvSpPr/>
      </xdr:nvSpPr>
      <xdr:spPr>
        <a:xfrm>
          <a:off x="7800893" y="53704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287573</xdr:colOff>
      <xdr:row>28</xdr:row>
      <xdr:rowOff>143121</xdr:rowOff>
    </xdr:from>
    <xdr:to>
      <xdr:col>12</xdr:col>
      <xdr:colOff>388620</xdr:colOff>
      <xdr:row>29</xdr:row>
      <xdr:rowOff>60960</xdr:rowOff>
    </xdr:to>
    <xdr:sp macro="" textlink="">
      <xdr:nvSpPr>
        <xdr:cNvPr id="1164" name="Owal 1163">
          <a:extLst>
            <a:ext uri="{FF2B5EF4-FFF2-40B4-BE49-F238E27FC236}">
              <a16:creationId xmlns:a16="http://schemas.microsoft.com/office/drawing/2014/main" id="{8AEFB4B8-377D-4545-914F-5141FA3BB217}"/>
            </a:ext>
          </a:extLst>
        </xdr:cNvPr>
        <xdr:cNvSpPr/>
      </xdr:nvSpPr>
      <xdr:spPr>
        <a:xfrm>
          <a:off x="7602773" y="52637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218993</xdr:colOff>
      <xdr:row>29</xdr:row>
      <xdr:rowOff>74541</xdr:rowOff>
    </xdr:from>
    <xdr:to>
      <xdr:col>12</xdr:col>
      <xdr:colOff>320040</xdr:colOff>
      <xdr:row>29</xdr:row>
      <xdr:rowOff>175260</xdr:rowOff>
    </xdr:to>
    <xdr:sp macro="" textlink="">
      <xdr:nvSpPr>
        <xdr:cNvPr id="1165" name="Owal 1164">
          <a:extLst>
            <a:ext uri="{FF2B5EF4-FFF2-40B4-BE49-F238E27FC236}">
              <a16:creationId xmlns:a16="http://schemas.microsoft.com/office/drawing/2014/main" id="{4B92F8B1-10CC-4A88-887E-FCE5EC8CEF0B}"/>
            </a:ext>
          </a:extLst>
        </xdr:cNvPr>
        <xdr:cNvSpPr/>
      </xdr:nvSpPr>
      <xdr:spPr>
        <a:xfrm>
          <a:off x="7534193" y="537806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81833</xdr:colOff>
      <xdr:row>30</xdr:row>
      <xdr:rowOff>127881</xdr:rowOff>
    </xdr:from>
    <xdr:to>
      <xdr:col>12</xdr:col>
      <xdr:colOff>182880</xdr:colOff>
      <xdr:row>31</xdr:row>
      <xdr:rowOff>45720</xdr:rowOff>
    </xdr:to>
    <xdr:sp macro="" textlink="">
      <xdr:nvSpPr>
        <xdr:cNvPr id="1167" name="Owal 1166">
          <a:extLst>
            <a:ext uri="{FF2B5EF4-FFF2-40B4-BE49-F238E27FC236}">
              <a16:creationId xmlns:a16="http://schemas.microsoft.com/office/drawing/2014/main" id="{D328CA2A-0AF1-4FDA-8FCA-7CC76647E3DE}"/>
            </a:ext>
          </a:extLst>
        </xdr:cNvPr>
        <xdr:cNvSpPr/>
      </xdr:nvSpPr>
      <xdr:spPr>
        <a:xfrm>
          <a:off x="7397033" y="561428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485693</xdr:colOff>
      <xdr:row>27</xdr:row>
      <xdr:rowOff>89781</xdr:rowOff>
    </xdr:from>
    <xdr:to>
      <xdr:col>11</xdr:col>
      <xdr:colOff>586740</xdr:colOff>
      <xdr:row>28</xdr:row>
      <xdr:rowOff>7620</xdr:rowOff>
    </xdr:to>
    <xdr:sp macro="" textlink="">
      <xdr:nvSpPr>
        <xdr:cNvPr id="1168" name="Owal 1167">
          <a:extLst>
            <a:ext uri="{FF2B5EF4-FFF2-40B4-BE49-F238E27FC236}">
              <a16:creationId xmlns:a16="http://schemas.microsoft.com/office/drawing/2014/main" id="{71D4BE6B-3134-4CB4-875F-4A752EA5551D}"/>
            </a:ext>
          </a:extLst>
        </xdr:cNvPr>
        <xdr:cNvSpPr/>
      </xdr:nvSpPr>
      <xdr:spPr>
        <a:xfrm>
          <a:off x="7191293" y="502754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230130</xdr:colOff>
      <xdr:row>24</xdr:row>
      <xdr:rowOff>177704</xdr:rowOff>
    </xdr:from>
    <xdr:to>
      <xdr:col>18</xdr:col>
      <xdr:colOff>331177</xdr:colOff>
      <xdr:row>25</xdr:row>
      <xdr:rowOff>95543</xdr:rowOff>
    </xdr:to>
    <xdr:sp macro="" textlink="">
      <xdr:nvSpPr>
        <xdr:cNvPr id="1169" name="Owal 1168">
          <a:extLst>
            <a:ext uri="{FF2B5EF4-FFF2-40B4-BE49-F238E27FC236}">
              <a16:creationId xmlns:a16="http://schemas.microsoft.com/office/drawing/2014/main" id="{55673355-27C9-48B2-9313-7248F1ED8A30}"/>
            </a:ext>
          </a:extLst>
        </xdr:cNvPr>
        <xdr:cNvSpPr/>
      </xdr:nvSpPr>
      <xdr:spPr>
        <a:xfrm>
          <a:off x="11202930" y="4538689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340913</xdr:colOff>
      <xdr:row>28</xdr:row>
      <xdr:rowOff>135501</xdr:rowOff>
    </xdr:from>
    <xdr:to>
      <xdr:col>11</xdr:col>
      <xdr:colOff>441960</xdr:colOff>
      <xdr:row>29</xdr:row>
      <xdr:rowOff>53340</xdr:rowOff>
    </xdr:to>
    <xdr:sp macro="" textlink="">
      <xdr:nvSpPr>
        <xdr:cNvPr id="1170" name="Owal 1169">
          <a:extLst>
            <a:ext uri="{FF2B5EF4-FFF2-40B4-BE49-F238E27FC236}">
              <a16:creationId xmlns:a16="http://schemas.microsoft.com/office/drawing/2014/main" id="{A90D016E-6571-470C-A8C5-B01105A721F8}"/>
            </a:ext>
          </a:extLst>
        </xdr:cNvPr>
        <xdr:cNvSpPr/>
      </xdr:nvSpPr>
      <xdr:spPr>
        <a:xfrm>
          <a:off x="7046513" y="525614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561893</xdr:colOff>
      <xdr:row>26</xdr:row>
      <xdr:rowOff>36441</xdr:rowOff>
    </xdr:from>
    <xdr:to>
      <xdr:col>18</xdr:col>
      <xdr:colOff>53340</xdr:colOff>
      <xdr:row>26</xdr:row>
      <xdr:rowOff>137160</xdr:rowOff>
    </xdr:to>
    <xdr:sp macro="" textlink="">
      <xdr:nvSpPr>
        <xdr:cNvPr id="1171" name="Owal 1170">
          <a:extLst>
            <a:ext uri="{FF2B5EF4-FFF2-40B4-BE49-F238E27FC236}">
              <a16:creationId xmlns:a16="http://schemas.microsoft.com/office/drawing/2014/main" id="{2BB20ACA-5638-4F82-A404-B19AF3F19B1A}"/>
            </a:ext>
          </a:extLst>
        </xdr:cNvPr>
        <xdr:cNvSpPr/>
      </xdr:nvSpPr>
      <xdr:spPr>
        <a:xfrm>
          <a:off x="10925093" y="4791321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333924</xdr:colOff>
      <xdr:row>17</xdr:row>
      <xdr:rowOff>166039</xdr:rowOff>
    </xdr:from>
    <xdr:to>
      <xdr:col>10</xdr:col>
      <xdr:colOff>434971</xdr:colOff>
      <xdr:row>18</xdr:row>
      <xdr:rowOff>83878</xdr:rowOff>
    </xdr:to>
    <xdr:sp macro="" textlink="">
      <xdr:nvSpPr>
        <xdr:cNvPr id="1172" name="Owal 1171">
          <a:extLst>
            <a:ext uri="{FF2B5EF4-FFF2-40B4-BE49-F238E27FC236}">
              <a16:creationId xmlns:a16="http://schemas.microsoft.com/office/drawing/2014/main" id="{1D71CE09-E1D2-441A-891F-2FED360E0B6A}"/>
            </a:ext>
          </a:extLst>
        </xdr:cNvPr>
        <xdr:cNvSpPr/>
      </xdr:nvSpPr>
      <xdr:spPr>
        <a:xfrm>
          <a:off x="6429924" y="327499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5633</xdr:colOff>
      <xdr:row>17</xdr:row>
      <xdr:rowOff>51681</xdr:rowOff>
    </xdr:from>
    <xdr:to>
      <xdr:col>10</xdr:col>
      <xdr:colOff>106680</xdr:colOff>
      <xdr:row>17</xdr:row>
      <xdr:rowOff>152400</xdr:rowOff>
    </xdr:to>
    <xdr:sp macro="" textlink="">
      <xdr:nvSpPr>
        <xdr:cNvPr id="1173" name="Owal 1172">
          <a:extLst>
            <a:ext uri="{FF2B5EF4-FFF2-40B4-BE49-F238E27FC236}">
              <a16:creationId xmlns:a16="http://schemas.microsoft.com/office/drawing/2014/main" id="{3B4AE868-9F4E-48B3-A3B7-24BAB6A455CA}"/>
            </a:ext>
          </a:extLst>
        </xdr:cNvPr>
        <xdr:cNvSpPr/>
      </xdr:nvSpPr>
      <xdr:spPr>
        <a:xfrm>
          <a:off x="6101633" y="31606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470453</xdr:colOff>
      <xdr:row>16</xdr:row>
      <xdr:rowOff>112641</xdr:rowOff>
    </xdr:from>
    <xdr:to>
      <xdr:col>10</xdr:col>
      <xdr:colOff>571500</xdr:colOff>
      <xdr:row>17</xdr:row>
      <xdr:rowOff>30480</xdr:rowOff>
    </xdr:to>
    <xdr:sp macro="" textlink="">
      <xdr:nvSpPr>
        <xdr:cNvPr id="1174" name="Owal 1173">
          <a:extLst>
            <a:ext uri="{FF2B5EF4-FFF2-40B4-BE49-F238E27FC236}">
              <a16:creationId xmlns:a16="http://schemas.microsoft.com/office/drawing/2014/main" id="{845C1B33-423E-497C-8CFE-4795DAF5AC46}"/>
            </a:ext>
          </a:extLst>
        </xdr:cNvPr>
        <xdr:cNvSpPr/>
      </xdr:nvSpPr>
      <xdr:spPr>
        <a:xfrm>
          <a:off x="6566453" y="303872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607613</xdr:colOff>
      <xdr:row>18</xdr:row>
      <xdr:rowOff>105021</xdr:rowOff>
    </xdr:from>
    <xdr:to>
      <xdr:col>10</xdr:col>
      <xdr:colOff>99060</xdr:colOff>
      <xdr:row>19</xdr:row>
      <xdr:rowOff>22860</xdr:rowOff>
    </xdr:to>
    <xdr:sp macro="" textlink="">
      <xdr:nvSpPr>
        <xdr:cNvPr id="1175" name="Owal 1174">
          <a:extLst>
            <a:ext uri="{FF2B5EF4-FFF2-40B4-BE49-F238E27FC236}">
              <a16:creationId xmlns:a16="http://schemas.microsoft.com/office/drawing/2014/main" id="{4617DFC9-00FB-4D1E-9883-2DDB144B6137}"/>
            </a:ext>
          </a:extLst>
        </xdr:cNvPr>
        <xdr:cNvSpPr/>
      </xdr:nvSpPr>
      <xdr:spPr>
        <a:xfrm>
          <a:off x="6094013" y="339686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539033</xdr:colOff>
      <xdr:row>18</xdr:row>
      <xdr:rowOff>97401</xdr:rowOff>
    </xdr:from>
    <xdr:to>
      <xdr:col>11</xdr:col>
      <xdr:colOff>30480</xdr:colOff>
      <xdr:row>19</xdr:row>
      <xdr:rowOff>15240</xdr:rowOff>
    </xdr:to>
    <xdr:sp macro="" textlink="">
      <xdr:nvSpPr>
        <xdr:cNvPr id="1176" name="Owal 1175">
          <a:extLst>
            <a:ext uri="{FF2B5EF4-FFF2-40B4-BE49-F238E27FC236}">
              <a16:creationId xmlns:a16="http://schemas.microsoft.com/office/drawing/2014/main" id="{138F9C48-B406-4361-9E48-8CD70E677BF5}"/>
            </a:ext>
          </a:extLst>
        </xdr:cNvPr>
        <xdr:cNvSpPr/>
      </xdr:nvSpPr>
      <xdr:spPr>
        <a:xfrm>
          <a:off x="6635033" y="338924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470453</xdr:colOff>
      <xdr:row>19</xdr:row>
      <xdr:rowOff>150741</xdr:rowOff>
    </xdr:from>
    <xdr:to>
      <xdr:col>9</xdr:col>
      <xdr:colOff>571500</xdr:colOff>
      <xdr:row>20</xdr:row>
      <xdr:rowOff>68580</xdr:rowOff>
    </xdr:to>
    <xdr:sp macro="" textlink="">
      <xdr:nvSpPr>
        <xdr:cNvPr id="1177" name="Owal 1176">
          <a:extLst>
            <a:ext uri="{FF2B5EF4-FFF2-40B4-BE49-F238E27FC236}">
              <a16:creationId xmlns:a16="http://schemas.microsoft.com/office/drawing/2014/main" id="{36900755-7E64-435C-A079-E11CE408C5C3}"/>
            </a:ext>
          </a:extLst>
        </xdr:cNvPr>
        <xdr:cNvSpPr/>
      </xdr:nvSpPr>
      <xdr:spPr>
        <a:xfrm>
          <a:off x="5956853" y="362546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508553</xdr:colOff>
      <xdr:row>12</xdr:row>
      <xdr:rowOff>150741</xdr:rowOff>
    </xdr:from>
    <xdr:to>
      <xdr:col>8</xdr:col>
      <xdr:colOff>0</xdr:colOff>
      <xdr:row>13</xdr:row>
      <xdr:rowOff>68580</xdr:rowOff>
    </xdr:to>
    <xdr:sp macro="" textlink="">
      <xdr:nvSpPr>
        <xdr:cNvPr id="1178" name="Owal 1177">
          <a:extLst>
            <a:ext uri="{FF2B5EF4-FFF2-40B4-BE49-F238E27FC236}">
              <a16:creationId xmlns:a16="http://schemas.microsoft.com/office/drawing/2014/main" id="{A0806130-E513-49B3-9EC1-ECF589048406}"/>
            </a:ext>
          </a:extLst>
        </xdr:cNvPr>
        <xdr:cNvSpPr/>
      </xdr:nvSpPr>
      <xdr:spPr>
        <a:xfrm>
          <a:off x="4775753" y="2345301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183393</xdr:colOff>
      <xdr:row>11</xdr:row>
      <xdr:rowOff>106488</xdr:rowOff>
    </xdr:from>
    <xdr:to>
      <xdr:col>8</xdr:col>
      <xdr:colOff>284440</xdr:colOff>
      <xdr:row>12</xdr:row>
      <xdr:rowOff>24327</xdr:rowOff>
    </xdr:to>
    <xdr:sp macro="" textlink="">
      <xdr:nvSpPr>
        <xdr:cNvPr id="1179" name="Owal 1178">
          <a:extLst>
            <a:ext uri="{FF2B5EF4-FFF2-40B4-BE49-F238E27FC236}">
              <a16:creationId xmlns:a16="http://schemas.microsoft.com/office/drawing/2014/main" id="{9A755415-F06D-495F-88B3-7CD73C8F8C82}"/>
            </a:ext>
          </a:extLst>
        </xdr:cNvPr>
        <xdr:cNvSpPr/>
      </xdr:nvSpPr>
      <xdr:spPr>
        <a:xfrm>
          <a:off x="5060193" y="2118168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181524</xdr:colOff>
      <xdr:row>10</xdr:row>
      <xdr:rowOff>143179</xdr:rowOff>
    </xdr:from>
    <xdr:to>
      <xdr:col>9</xdr:col>
      <xdr:colOff>282571</xdr:colOff>
      <xdr:row>11</xdr:row>
      <xdr:rowOff>61018</xdr:rowOff>
    </xdr:to>
    <xdr:sp macro="" textlink="">
      <xdr:nvSpPr>
        <xdr:cNvPr id="1180" name="Owal 1179">
          <a:extLst>
            <a:ext uri="{FF2B5EF4-FFF2-40B4-BE49-F238E27FC236}">
              <a16:creationId xmlns:a16="http://schemas.microsoft.com/office/drawing/2014/main" id="{0BFC4BD3-7C0C-456D-A752-70A3316F68D3}"/>
            </a:ext>
          </a:extLst>
        </xdr:cNvPr>
        <xdr:cNvSpPr/>
      </xdr:nvSpPr>
      <xdr:spPr>
        <a:xfrm>
          <a:off x="5667924" y="1971979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128184</xdr:colOff>
      <xdr:row>19</xdr:row>
      <xdr:rowOff>150799</xdr:rowOff>
    </xdr:from>
    <xdr:to>
      <xdr:col>10</xdr:col>
      <xdr:colOff>229231</xdr:colOff>
      <xdr:row>20</xdr:row>
      <xdr:rowOff>68638</xdr:rowOff>
    </xdr:to>
    <xdr:sp macro="" textlink="">
      <xdr:nvSpPr>
        <xdr:cNvPr id="1181" name="Owal 1180">
          <a:extLst>
            <a:ext uri="{FF2B5EF4-FFF2-40B4-BE49-F238E27FC236}">
              <a16:creationId xmlns:a16="http://schemas.microsoft.com/office/drawing/2014/main" id="{843697C0-938B-4E80-98C2-1737927AC06E}"/>
            </a:ext>
          </a:extLst>
        </xdr:cNvPr>
        <xdr:cNvSpPr/>
      </xdr:nvSpPr>
      <xdr:spPr>
        <a:xfrm>
          <a:off x="6224184" y="362551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455844</xdr:colOff>
      <xdr:row>11</xdr:row>
      <xdr:rowOff>89839</xdr:rowOff>
    </xdr:from>
    <xdr:to>
      <xdr:col>8</xdr:col>
      <xdr:colOff>556891</xdr:colOff>
      <xdr:row>12</xdr:row>
      <xdr:rowOff>7678</xdr:rowOff>
    </xdr:to>
    <xdr:sp macro="" textlink="">
      <xdr:nvSpPr>
        <xdr:cNvPr id="1182" name="Owal 1181">
          <a:extLst>
            <a:ext uri="{FF2B5EF4-FFF2-40B4-BE49-F238E27FC236}">
              <a16:creationId xmlns:a16="http://schemas.microsoft.com/office/drawing/2014/main" id="{EF9A52C5-D583-417D-BA5A-942E738AB0CC}"/>
            </a:ext>
          </a:extLst>
        </xdr:cNvPr>
        <xdr:cNvSpPr/>
      </xdr:nvSpPr>
      <xdr:spPr>
        <a:xfrm>
          <a:off x="5332644" y="210151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59604</xdr:colOff>
      <xdr:row>17</xdr:row>
      <xdr:rowOff>51739</xdr:rowOff>
    </xdr:from>
    <xdr:to>
      <xdr:col>11</xdr:col>
      <xdr:colOff>160651</xdr:colOff>
      <xdr:row>17</xdr:row>
      <xdr:rowOff>152458</xdr:rowOff>
    </xdr:to>
    <xdr:sp macro="" textlink="">
      <xdr:nvSpPr>
        <xdr:cNvPr id="1183" name="Owal 1182">
          <a:extLst>
            <a:ext uri="{FF2B5EF4-FFF2-40B4-BE49-F238E27FC236}">
              <a16:creationId xmlns:a16="http://schemas.microsoft.com/office/drawing/2014/main" id="{9459EE4E-34DB-4B69-8E85-3AE4DA34C17D}"/>
            </a:ext>
          </a:extLst>
        </xdr:cNvPr>
        <xdr:cNvSpPr/>
      </xdr:nvSpPr>
      <xdr:spPr>
        <a:xfrm>
          <a:off x="6765204" y="316069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318684</xdr:colOff>
      <xdr:row>12</xdr:row>
      <xdr:rowOff>143179</xdr:rowOff>
    </xdr:from>
    <xdr:to>
      <xdr:col>8</xdr:col>
      <xdr:colOff>419731</xdr:colOff>
      <xdr:row>13</xdr:row>
      <xdr:rowOff>61018</xdr:rowOff>
    </xdr:to>
    <xdr:sp macro="" textlink="">
      <xdr:nvSpPr>
        <xdr:cNvPr id="1184" name="Owal 1183">
          <a:extLst>
            <a:ext uri="{FF2B5EF4-FFF2-40B4-BE49-F238E27FC236}">
              <a16:creationId xmlns:a16="http://schemas.microsoft.com/office/drawing/2014/main" id="{4852A8C6-D60A-47D6-8754-476231783772}"/>
            </a:ext>
          </a:extLst>
        </xdr:cNvPr>
        <xdr:cNvSpPr/>
      </xdr:nvSpPr>
      <xdr:spPr>
        <a:xfrm>
          <a:off x="5195484" y="233773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59604</xdr:colOff>
      <xdr:row>12</xdr:row>
      <xdr:rowOff>28879</xdr:rowOff>
    </xdr:from>
    <xdr:to>
      <xdr:col>9</xdr:col>
      <xdr:colOff>160651</xdr:colOff>
      <xdr:row>12</xdr:row>
      <xdr:rowOff>129598</xdr:rowOff>
    </xdr:to>
    <xdr:sp macro="" textlink="">
      <xdr:nvSpPr>
        <xdr:cNvPr id="1185" name="Owal 1184">
          <a:extLst>
            <a:ext uri="{FF2B5EF4-FFF2-40B4-BE49-F238E27FC236}">
              <a16:creationId xmlns:a16="http://schemas.microsoft.com/office/drawing/2014/main" id="{36C3001C-4F18-4662-ACE8-DC7DF33D9840}"/>
            </a:ext>
          </a:extLst>
        </xdr:cNvPr>
        <xdr:cNvSpPr/>
      </xdr:nvSpPr>
      <xdr:spPr>
        <a:xfrm>
          <a:off x="5546004" y="222343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524424</xdr:colOff>
      <xdr:row>11</xdr:row>
      <xdr:rowOff>97459</xdr:rowOff>
    </xdr:from>
    <xdr:to>
      <xdr:col>8</xdr:col>
      <xdr:colOff>15871</xdr:colOff>
      <xdr:row>12</xdr:row>
      <xdr:rowOff>15298</xdr:rowOff>
    </xdr:to>
    <xdr:sp macro="" textlink="">
      <xdr:nvSpPr>
        <xdr:cNvPr id="1186" name="Owal 1185">
          <a:extLst>
            <a:ext uri="{FF2B5EF4-FFF2-40B4-BE49-F238E27FC236}">
              <a16:creationId xmlns:a16="http://schemas.microsoft.com/office/drawing/2014/main" id="{120E1A5E-9B29-40DE-BFBF-790A5B5F49AA}"/>
            </a:ext>
          </a:extLst>
        </xdr:cNvPr>
        <xdr:cNvSpPr/>
      </xdr:nvSpPr>
      <xdr:spPr>
        <a:xfrm>
          <a:off x="4791624" y="210913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257724</xdr:colOff>
      <xdr:row>11</xdr:row>
      <xdr:rowOff>89839</xdr:rowOff>
    </xdr:from>
    <xdr:to>
      <xdr:col>9</xdr:col>
      <xdr:colOff>358771</xdr:colOff>
      <xdr:row>12</xdr:row>
      <xdr:rowOff>7678</xdr:rowOff>
    </xdr:to>
    <xdr:sp macro="" textlink="">
      <xdr:nvSpPr>
        <xdr:cNvPr id="1187" name="Owal 1186">
          <a:extLst>
            <a:ext uri="{FF2B5EF4-FFF2-40B4-BE49-F238E27FC236}">
              <a16:creationId xmlns:a16="http://schemas.microsoft.com/office/drawing/2014/main" id="{0FD41A13-2BE8-4064-9373-6295AD3BC0E6}"/>
            </a:ext>
          </a:extLst>
        </xdr:cNvPr>
        <xdr:cNvSpPr/>
      </xdr:nvSpPr>
      <xdr:spPr>
        <a:xfrm>
          <a:off x="5744124" y="2101519"/>
          <a:ext cx="101047" cy="100719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196133</xdr:colOff>
      <xdr:row>17</xdr:row>
      <xdr:rowOff>165981</xdr:rowOff>
    </xdr:from>
    <xdr:to>
      <xdr:col>10</xdr:col>
      <xdr:colOff>297180</xdr:colOff>
      <xdr:row>18</xdr:row>
      <xdr:rowOff>83820</xdr:rowOff>
    </xdr:to>
    <xdr:sp macro="" textlink="">
      <xdr:nvSpPr>
        <xdr:cNvPr id="1188" name="Owal 1187">
          <a:extLst>
            <a:ext uri="{FF2B5EF4-FFF2-40B4-BE49-F238E27FC236}">
              <a16:creationId xmlns:a16="http://schemas.microsoft.com/office/drawing/2014/main" id="{71064057-940B-4C24-ACC2-6E730206B375}"/>
            </a:ext>
          </a:extLst>
        </xdr:cNvPr>
        <xdr:cNvSpPr/>
      </xdr:nvSpPr>
      <xdr:spPr>
        <a:xfrm>
          <a:off x="6292133" y="327494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539033</xdr:colOff>
      <xdr:row>19</xdr:row>
      <xdr:rowOff>143121</xdr:rowOff>
    </xdr:from>
    <xdr:to>
      <xdr:col>11</xdr:col>
      <xdr:colOff>30480</xdr:colOff>
      <xdr:row>20</xdr:row>
      <xdr:rowOff>60960</xdr:rowOff>
    </xdr:to>
    <xdr:sp macro="" textlink="">
      <xdr:nvSpPr>
        <xdr:cNvPr id="1189" name="Owal 1188">
          <a:extLst>
            <a:ext uri="{FF2B5EF4-FFF2-40B4-BE49-F238E27FC236}">
              <a16:creationId xmlns:a16="http://schemas.microsoft.com/office/drawing/2014/main" id="{135D7737-3521-4E70-841F-1BD54A7F7F8E}"/>
            </a:ext>
          </a:extLst>
        </xdr:cNvPr>
        <xdr:cNvSpPr/>
      </xdr:nvSpPr>
      <xdr:spPr>
        <a:xfrm>
          <a:off x="6635033" y="361784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196133</xdr:colOff>
      <xdr:row>19</xdr:row>
      <xdr:rowOff>36441</xdr:rowOff>
    </xdr:from>
    <xdr:to>
      <xdr:col>10</xdr:col>
      <xdr:colOff>297180</xdr:colOff>
      <xdr:row>19</xdr:row>
      <xdr:rowOff>137160</xdr:rowOff>
    </xdr:to>
    <xdr:sp macro="" textlink="">
      <xdr:nvSpPr>
        <xdr:cNvPr id="1190" name="Owal 1189">
          <a:extLst>
            <a:ext uri="{FF2B5EF4-FFF2-40B4-BE49-F238E27FC236}">
              <a16:creationId xmlns:a16="http://schemas.microsoft.com/office/drawing/2014/main" id="{3214FC77-7A95-4F19-8A06-23D0CA854679}"/>
            </a:ext>
          </a:extLst>
        </xdr:cNvPr>
        <xdr:cNvSpPr/>
      </xdr:nvSpPr>
      <xdr:spPr>
        <a:xfrm>
          <a:off x="6292133" y="35111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470453</xdr:colOff>
      <xdr:row>17</xdr:row>
      <xdr:rowOff>173601</xdr:rowOff>
    </xdr:from>
    <xdr:to>
      <xdr:col>10</xdr:col>
      <xdr:colOff>571500</xdr:colOff>
      <xdr:row>18</xdr:row>
      <xdr:rowOff>91440</xdr:rowOff>
    </xdr:to>
    <xdr:sp macro="" textlink="">
      <xdr:nvSpPr>
        <xdr:cNvPr id="1191" name="Owal 1190">
          <a:extLst>
            <a:ext uri="{FF2B5EF4-FFF2-40B4-BE49-F238E27FC236}">
              <a16:creationId xmlns:a16="http://schemas.microsoft.com/office/drawing/2014/main" id="{44F05A3B-D178-4354-8534-1B8693B56137}"/>
            </a:ext>
          </a:extLst>
        </xdr:cNvPr>
        <xdr:cNvSpPr/>
      </xdr:nvSpPr>
      <xdr:spPr>
        <a:xfrm>
          <a:off x="6566453" y="32825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112313</xdr:colOff>
      <xdr:row>12</xdr:row>
      <xdr:rowOff>36441</xdr:rowOff>
    </xdr:from>
    <xdr:to>
      <xdr:col>8</xdr:col>
      <xdr:colOff>213360</xdr:colOff>
      <xdr:row>12</xdr:row>
      <xdr:rowOff>137160</xdr:rowOff>
    </xdr:to>
    <xdr:sp macro="" textlink="">
      <xdr:nvSpPr>
        <xdr:cNvPr id="1192" name="Owal 1191">
          <a:extLst>
            <a:ext uri="{FF2B5EF4-FFF2-40B4-BE49-F238E27FC236}">
              <a16:creationId xmlns:a16="http://schemas.microsoft.com/office/drawing/2014/main" id="{7FE6343C-7E42-4DA0-91C0-2B1C94A381FF}"/>
            </a:ext>
          </a:extLst>
        </xdr:cNvPr>
        <xdr:cNvSpPr/>
      </xdr:nvSpPr>
      <xdr:spPr>
        <a:xfrm>
          <a:off x="4989113" y="22310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592373</xdr:colOff>
      <xdr:row>11</xdr:row>
      <xdr:rowOff>97401</xdr:rowOff>
    </xdr:from>
    <xdr:to>
      <xdr:col>9</xdr:col>
      <xdr:colOff>83820</xdr:colOff>
      <xdr:row>12</xdr:row>
      <xdr:rowOff>15240</xdr:rowOff>
    </xdr:to>
    <xdr:sp macro="" textlink="">
      <xdr:nvSpPr>
        <xdr:cNvPr id="1193" name="Owal 1192">
          <a:extLst>
            <a:ext uri="{FF2B5EF4-FFF2-40B4-BE49-F238E27FC236}">
              <a16:creationId xmlns:a16="http://schemas.microsoft.com/office/drawing/2014/main" id="{FB0333CA-F851-457D-BD3A-90C3E0106961}"/>
            </a:ext>
          </a:extLst>
        </xdr:cNvPr>
        <xdr:cNvSpPr/>
      </xdr:nvSpPr>
      <xdr:spPr>
        <a:xfrm>
          <a:off x="5469173" y="21090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386633</xdr:colOff>
      <xdr:row>12</xdr:row>
      <xdr:rowOff>21201</xdr:rowOff>
    </xdr:from>
    <xdr:to>
      <xdr:col>8</xdr:col>
      <xdr:colOff>487680</xdr:colOff>
      <xdr:row>12</xdr:row>
      <xdr:rowOff>121920</xdr:rowOff>
    </xdr:to>
    <xdr:sp macro="" textlink="">
      <xdr:nvSpPr>
        <xdr:cNvPr id="1194" name="Owal 1193">
          <a:extLst>
            <a:ext uri="{FF2B5EF4-FFF2-40B4-BE49-F238E27FC236}">
              <a16:creationId xmlns:a16="http://schemas.microsoft.com/office/drawing/2014/main" id="{99448CC2-E26E-48A1-97C9-72AFF242EA5F}"/>
            </a:ext>
          </a:extLst>
        </xdr:cNvPr>
        <xdr:cNvSpPr/>
      </xdr:nvSpPr>
      <xdr:spPr>
        <a:xfrm>
          <a:off x="5263433" y="221576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592373</xdr:colOff>
      <xdr:row>14</xdr:row>
      <xdr:rowOff>13581</xdr:rowOff>
    </xdr:from>
    <xdr:to>
      <xdr:col>9</xdr:col>
      <xdr:colOff>83820</xdr:colOff>
      <xdr:row>14</xdr:row>
      <xdr:rowOff>114300</xdr:rowOff>
    </xdr:to>
    <xdr:sp macro="" textlink="">
      <xdr:nvSpPr>
        <xdr:cNvPr id="1195" name="Owal 1194">
          <a:extLst>
            <a:ext uri="{FF2B5EF4-FFF2-40B4-BE49-F238E27FC236}">
              <a16:creationId xmlns:a16="http://schemas.microsoft.com/office/drawing/2014/main" id="{B541D902-02D7-4321-BCF8-2EE57E5DDE33}"/>
            </a:ext>
          </a:extLst>
        </xdr:cNvPr>
        <xdr:cNvSpPr/>
      </xdr:nvSpPr>
      <xdr:spPr>
        <a:xfrm>
          <a:off x="5469173" y="25739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180893</xdr:colOff>
      <xdr:row>14</xdr:row>
      <xdr:rowOff>13581</xdr:rowOff>
    </xdr:from>
    <xdr:to>
      <xdr:col>8</xdr:col>
      <xdr:colOff>281940</xdr:colOff>
      <xdr:row>14</xdr:row>
      <xdr:rowOff>114300</xdr:rowOff>
    </xdr:to>
    <xdr:sp macro="" textlink="">
      <xdr:nvSpPr>
        <xdr:cNvPr id="1196" name="Owal 1195">
          <a:extLst>
            <a:ext uri="{FF2B5EF4-FFF2-40B4-BE49-F238E27FC236}">
              <a16:creationId xmlns:a16="http://schemas.microsoft.com/office/drawing/2014/main" id="{B6A9B496-02C2-4D22-813D-4E8E506AE607}"/>
            </a:ext>
          </a:extLst>
        </xdr:cNvPr>
        <xdr:cNvSpPr/>
      </xdr:nvSpPr>
      <xdr:spPr>
        <a:xfrm>
          <a:off x="5057693" y="257390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409493</xdr:colOff>
      <xdr:row>18</xdr:row>
      <xdr:rowOff>105021</xdr:rowOff>
    </xdr:from>
    <xdr:to>
      <xdr:col>10</xdr:col>
      <xdr:colOff>510540</xdr:colOff>
      <xdr:row>19</xdr:row>
      <xdr:rowOff>22860</xdr:rowOff>
    </xdr:to>
    <xdr:sp macro="" textlink="">
      <xdr:nvSpPr>
        <xdr:cNvPr id="1197" name="Owal 1196">
          <a:extLst>
            <a:ext uri="{FF2B5EF4-FFF2-40B4-BE49-F238E27FC236}">
              <a16:creationId xmlns:a16="http://schemas.microsoft.com/office/drawing/2014/main" id="{E8ADC1C4-30F8-4C51-96C8-7348B28A9E4C}"/>
            </a:ext>
          </a:extLst>
        </xdr:cNvPr>
        <xdr:cNvSpPr/>
      </xdr:nvSpPr>
      <xdr:spPr>
        <a:xfrm>
          <a:off x="6505493" y="33968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401873</xdr:colOff>
      <xdr:row>19</xdr:row>
      <xdr:rowOff>158361</xdr:rowOff>
    </xdr:from>
    <xdr:to>
      <xdr:col>10</xdr:col>
      <xdr:colOff>502920</xdr:colOff>
      <xdr:row>20</xdr:row>
      <xdr:rowOff>76200</xdr:rowOff>
    </xdr:to>
    <xdr:sp macro="" textlink="">
      <xdr:nvSpPr>
        <xdr:cNvPr id="1198" name="Owal 1197">
          <a:extLst>
            <a:ext uri="{FF2B5EF4-FFF2-40B4-BE49-F238E27FC236}">
              <a16:creationId xmlns:a16="http://schemas.microsoft.com/office/drawing/2014/main" id="{1996FAC3-5FC9-4D9C-9CAA-BE5C017038F0}"/>
            </a:ext>
          </a:extLst>
        </xdr:cNvPr>
        <xdr:cNvSpPr/>
      </xdr:nvSpPr>
      <xdr:spPr>
        <a:xfrm>
          <a:off x="6497873" y="363308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462833</xdr:colOff>
      <xdr:row>12</xdr:row>
      <xdr:rowOff>143121</xdr:rowOff>
    </xdr:from>
    <xdr:to>
      <xdr:col>8</xdr:col>
      <xdr:colOff>563880</xdr:colOff>
      <xdr:row>13</xdr:row>
      <xdr:rowOff>60960</xdr:rowOff>
    </xdr:to>
    <xdr:sp macro="" textlink="">
      <xdr:nvSpPr>
        <xdr:cNvPr id="1199" name="Owal 1198">
          <a:extLst>
            <a:ext uri="{FF2B5EF4-FFF2-40B4-BE49-F238E27FC236}">
              <a16:creationId xmlns:a16="http://schemas.microsoft.com/office/drawing/2014/main" id="{8FC810D8-61CB-45DF-907E-AA3C1299BF12}"/>
            </a:ext>
          </a:extLst>
        </xdr:cNvPr>
        <xdr:cNvSpPr/>
      </xdr:nvSpPr>
      <xdr:spPr>
        <a:xfrm>
          <a:off x="5339633" y="233768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531413</xdr:colOff>
      <xdr:row>17</xdr:row>
      <xdr:rowOff>165981</xdr:rowOff>
    </xdr:from>
    <xdr:to>
      <xdr:col>10</xdr:col>
      <xdr:colOff>22860</xdr:colOff>
      <xdr:row>18</xdr:row>
      <xdr:rowOff>83820</xdr:rowOff>
    </xdr:to>
    <xdr:sp macro="" textlink="">
      <xdr:nvSpPr>
        <xdr:cNvPr id="1200" name="Owal 1199">
          <a:extLst>
            <a:ext uri="{FF2B5EF4-FFF2-40B4-BE49-F238E27FC236}">
              <a16:creationId xmlns:a16="http://schemas.microsoft.com/office/drawing/2014/main" id="{769F4C5B-F6A8-42B0-AD77-A4FE4DE3B99F}"/>
            </a:ext>
          </a:extLst>
        </xdr:cNvPr>
        <xdr:cNvSpPr/>
      </xdr:nvSpPr>
      <xdr:spPr>
        <a:xfrm>
          <a:off x="6017813" y="327494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74213</xdr:colOff>
      <xdr:row>18</xdr:row>
      <xdr:rowOff>89781</xdr:rowOff>
    </xdr:from>
    <xdr:to>
      <xdr:col>11</xdr:col>
      <xdr:colOff>175260</xdr:colOff>
      <xdr:row>19</xdr:row>
      <xdr:rowOff>7620</xdr:rowOff>
    </xdr:to>
    <xdr:sp macro="" textlink="">
      <xdr:nvSpPr>
        <xdr:cNvPr id="1201" name="Owal 1200">
          <a:extLst>
            <a:ext uri="{FF2B5EF4-FFF2-40B4-BE49-F238E27FC236}">
              <a16:creationId xmlns:a16="http://schemas.microsoft.com/office/drawing/2014/main" id="{0BE0752E-5546-41CF-87B3-6E2172EAD906}"/>
            </a:ext>
          </a:extLst>
        </xdr:cNvPr>
        <xdr:cNvSpPr/>
      </xdr:nvSpPr>
      <xdr:spPr>
        <a:xfrm>
          <a:off x="6779813" y="338162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447593</xdr:colOff>
      <xdr:row>12</xdr:row>
      <xdr:rowOff>36441</xdr:rowOff>
    </xdr:from>
    <xdr:to>
      <xdr:col>7</xdr:col>
      <xdr:colOff>548640</xdr:colOff>
      <xdr:row>12</xdr:row>
      <xdr:rowOff>137160</xdr:rowOff>
    </xdr:to>
    <xdr:sp macro="" textlink="">
      <xdr:nvSpPr>
        <xdr:cNvPr id="1202" name="Owal 1201">
          <a:extLst>
            <a:ext uri="{FF2B5EF4-FFF2-40B4-BE49-F238E27FC236}">
              <a16:creationId xmlns:a16="http://schemas.microsoft.com/office/drawing/2014/main" id="{295412F4-3822-4539-9DC5-5BED38277387}"/>
            </a:ext>
          </a:extLst>
        </xdr:cNvPr>
        <xdr:cNvSpPr/>
      </xdr:nvSpPr>
      <xdr:spPr>
        <a:xfrm>
          <a:off x="4714793" y="223100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127553</xdr:colOff>
      <xdr:row>18</xdr:row>
      <xdr:rowOff>97401</xdr:rowOff>
    </xdr:from>
    <xdr:to>
      <xdr:col>10</xdr:col>
      <xdr:colOff>228600</xdr:colOff>
      <xdr:row>19</xdr:row>
      <xdr:rowOff>15240</xdr:rowOff>
    </xdr:to>
    <xdr:sp macro="" textlink="">
      <xdr:nvSpPr>
        <xdr:cNvPr id="1203" name="Owal 1202">
          <a:extLst>
            <a:ext uri="{FF2B5EF4-FFF2-40B4-BE49-F238E27FC236}">
              <a16:creationId xmlns:a16="http://schemas.microsoft.com/office/drawing/2014/main" id="{4544EED9-78F4-4A7A-AFE5-2012CFA634FD}"/>
            </a:ext>
          </a:extLst>
        </xdr:cNvPr>
        <xdr:cNvSpPr/>
      </xdr:nvSpPr>
      <xdr:spPr>
        <a:xfrm>
          <a:off x="6223553" y="33892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257093</xdr:colOff>
      <xdr:row>19</xdr:row>
      <xdr:rowOff>150741</xdr:rowOff>
    </xdr:from>
    <xdr:to>
      <xdr:col>10</xdr:col>
      <xdr:colOff>358140</xdr:colOff>
      <xdr:row>20</xdr:row>
      <xdr:rowOff>68580</xdr:rowOff>
    </xdr:to>
    <xdr:sp macro="" textlink="">
      <xdr:nvSpPr>
        <xdr:cNvPr id="1204" name="Owal 1203">
          <a:extLst>
            <a:ext uri="{FF2B5EF4-FFF2-40B4-BE49-F238E27FC236}">
              <a16:creationId xmlns:a16="http://schemas.microsoft.com/office/drawing/2014/main" id="{CF33B5D1-E1E7-48BB-A448-8C49721AFE04}"/>
            </a:ext>
          </a:extLst>
        </xdr:cNvPr>
        <xdr:cNvSpPr/>
      </xdr:nvSpPr>
      <xdr:spPr>
        <a:xfrm>
          <a:off x="6353093" y="362546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340913</xdr:colOff>
      <xdr:row>19</xdr:row>
      <xdr:rowOff>28821</xdr:rowOff>
    </xdr:from>
    <xdr:to>
      <xdr:col>10</xdr:col>
      <xdr:colOff>441960</xdr:colOff>
      <xdr:row>19</xdr:row>
      <xdr:rowOff>129540</xdr:rowOff>
    </xdr:to>
    <xdr:sp macro="" textlink="">
      <xdr:nvSpPr>
        <xdr:cNvPr id="1205" name="Owal 1204">
          <a:extLst>
            <a:ext uri="{FF2B5EF4-FFF2-40B4-BE49-F238E27FC236}">
              <a16:creationId xmlns:a16="http://schemas.microsoft.com/office/drawing/2014/main" id="{AF5BA16B-E3D2-43D3-82AF-7347C7439802}"/>
            </a:ext>
          </a:extLst>
        </xdr:cNvPr>
        <xdr:cNvSpPr/>
      </xdr:nvSpPr>
      <xdr:spPr>
        <a:xfrm>
          <a:off x="6436913" y="35035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462833</xdr:colOff>
      <xdr:row>18</xdr:row>
      <xdr:rowOff>97401</xdr:rowOff>
    </xdr:from>
    <xdr:to>
      <xdr:col>9</xdr:col>
      <xdr:colOff>563880</xdr:colOff>
      <xdr:row>19</xdr:row>
      <xdr:rowOff>15240</xdr:rowOff>
    </xdr:to>
    <xdr:sp macro="" textlink="">
      <xdr:nvSpPr>
        <xdr:cNvPr id="1206" name="Owal 1205">
          <a:extLst>
            <a:ext uri="{FF2B5EF4-FFF2-40B4-BE49-F238E27FC236}">
              <a16:creationId xmlns:a16="http://schemas.microsoft.com/office/drawing/2014/main" id="{7CE2D505-226B-4D99-A9FB-D254A54EEF9D}"/>
            </a:ext>
          </a:extLst>
        </xdr:cNvPr>
        <xdr:cNvSpPr/>
      </xdr:nvSpPr>
      <xdr:spPr>
        <a:xfrm>
          <a:off x="5949233" y="33892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135173</xdr:colOff>
      <xdr:row>17</xdr:row>
      <xdr:rowOff>158361</xdr:rowOff>
    </xdr:from>
    <xdr:to>
      <xdr:col>11</xdr:col>
      <xdr:colOff>236220</xdr:colOff>
      <xdr:row>18</xdr:row>
      <xdr:rowOff>76200</xdr:rowOff>
    </xdr:to>
    <xdr:sp macro="" textlink="">
      <xdr:nvSpPr>
        <xdr:cNvPr id="1207" name="Owal 1206">
          <a:extLst>
            <a:ext uri="{FF2B5EF4-FFF2-40B4-BE49-F238E27FC236}">
              <a16:creationId xmlns:a16="http://schemas.microsoft.com/office/drawing/2014/main" id="{EA584359-9E8E-4A3F-9B03-3BBA37825DEB}"/>
            </a:ext>
          </a:extLst>
        </xdr:cNvPr>
        <xdr:cNvSpPr/>
      </xdr:nvSpPr>
      <xdr:spPr>
        <a:xfrm>
          <a:off x="6840773" y="32673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401873</xdr:colOff>
      <xdr:row>17</xdr:row>
      <xdr:rowOff>51681</xdr:rowOff>
    </xdr:from>
    <xdr:to>
      <xdr:col>10</xdr:col>
      <xdr:colOff>502920</xdr:colOff>
      <xdr:row>17</xdr:row>
      <xdr:rowOff>152400</xdr:rowOff>
    </xdr:to>
    <xdr:sp macro="" textlink="">
      <xdr:nvSpPr>
        <xdr:cNvPr id="1208" name="Owal 1207">
          <a:extLst>
            <a:ext uri="{FF2B5EF4-FFF2-40B4-BE49-F238E27FC236}">
              <a16:creationId xmlns:a16="http://schemas.microsoft.com/office/drawing/2014/main" id="{76239A51-676C-4733-BFE2-F84C9BEFE719}"/>
            </a:ext>
          </a:extLst>
        </xdr:cNvPr>
        <xdr:cNvSpPr/>
      </xdr:nvSpPr>
      <xdr:spPr>
        <a:xfrm>
          <a:off x="6497873" y="316064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180893</xdr:colOff>
      <xdr:row>12</xdr:row>
      <xdr:rowOff>150741</xdr:rowOff>
    </xdr:from>
    <xdr:to>
      <xdr:col>8</xdr:col>
      <xdr:colOff>281940</xdr:colOff>
      <xdr:row>13</xdr:row>
      <xdr:rowOff>68580</xdr:rowOff>
    </xdr:to>
    <xdr:sp macro="" textlink="">
      <xdr:nvSpPr>
        <xdr:cNvPr id="1209" name="Owal 1208">
          <a:extLst>
            <a:ext uri="{FF2B5EF4-FFF2-40B4-BE49-F238E27FC236}">
              <a16:creationId xmlns:a16="http://schemas.microsoft.com/office/drawing/2014/main" id="{D9BDEE70-F2A3-41F0-B1E0-4D8313AC53ED}"/>
            </a:ext>
          </a:extLst>
        </xdr:cNvPr>
        <xdr:cNvSpPr/>
      </xdr:nvSpPr>
      <xdr:spPr>
        <a:xfrm>
          <a:off x="5057693" y="234530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584753</xdr:colOff>
      <xdr:row>13</xdr:row>
      <xdr:rowOff>89781</xdr:rowOff>
    </xdr:from>
    <xdr:to>
      <xdr:col>8</xdr:col>
      <xdr:colOff>76200</xdr:colOff>
      <xdr:row>14</xdr:row>
      <xdr:rowOff>7620</xdr:rowOff>
    </xdr:to>
    <xdr:sp macro="" textlink="">
      <xdr:nvSpPr>
        <xdr:cNvPr id="1210" name="Owal 1209">
          <a:extLst>
            <a:ext uri="{FF2B5EF4-FFF2-40B4-BE49-F238E27FC236}">
              <a16:creationId xmlns:a16="http://schemas.microsoft.com/office/drawing/2014/main" id="{0C4AC044-D97C-4E8B-ADF2-483A584F9FA5}"/>
            </a:ext>
          </a:extLst>
        </xdr:cNvPr>
        <xdr:cNvSpPr/>
      </xdr:nvSpPr>
      <xdr:spPr>
        <a:xfrm>
          <a:off x="4851953" y="246722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386633</xdr:colOff>
      <xdr:row>13</xdr:row>
      <xdr:rowOff>82161</xdr:rowOff>
    </xdr:from>
    <xdr:to>
      <xdr:col>8</xdr:col>
      <xdr:colOff>487680</xdr:colOff>
      <xdr:row>14</xdr:row>
      <xdr:rowOff>0</xdr:rowOff>
    </xdr:to>
    <xdr:sp macro="" textlink="">
      <xdr:nvSpPr>
        <xdr:cNvPr id="1211" name="Owal 1210">
          <a:extLst>
            <a:ext uri="{FF2B5EF4-FFF2-40B4-BE49-F238E27FC236}">
              <a16:creationId xmlns:a16="http://schemas.microsoft.com/office/drawing/2014/main" id="{46B65602-60E2-4C91-87F8-D7C937CA0D77}"/>
            </a:ext>
          </a:extLst>
        </xdr:cNvPr>
        <xdr:cNvSpPr/>
      </xdr:nvSpPr>
      <xdr:spPr>
        <a:xfrm>
          <a:off x="5263433" y="245960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318053</xdr:colOff>
      <xdr:row>11</xdr:row>
      <xdr:rowOff>97401</xdr:rowOff>
    </xdr:from>
    <xdr:to>
      <xdr:col>8</xdr:col>
      <xdr:colOff>419100</xdr:colOff>
      <xdr:row>12</xdr:row>
      <xdr:rowOff>15240</xdr:rowOff>
    </xdr:to>
    <xdr:sp macro="" textlink="">
      <xdr:nvSpPr>
        <xdr:cNvPr id="1212" name="Owal 1211">
          <a:extLst>
            <a:ext uri="{FF2B5EF4-FFF2-40B4-BE49-F238E27FC236}">
              <a16:creationId xmlns:a16="http://schemas.microsoft.com/office/drawing/2014/main" id="{B5A14BE6-99B2-4BDB-BAFF-665E185AE997}"/>
            </a:ext>
          </a:extLst>
        </xdr:cNvPr>
        <xdr:cNvSpPr/>
      </xdr:nvSpPr>
      <xdr:spPr>
        <a:xfrm>
          <a:off x="5194853" y="210908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119933</xdr:colOff>
      <xdr:row>12</xdr:row>
      <xdr:rowOff>143121</xdr:rowOff>
    </xdr:from>
    <xdr:to>
      <xdr:col>9</xdr:col>
      <xdr:colOff>220980</xdr:colOff>
      <xdr:row>13</xdr:row>
      <xdr:rowOff>60960</xdr:rowOff>
    </xdr:to>
    <xdr:sp macro="" textlink="">
      <xdr:nvSpPr>
        <xdr:cNvPr id="1213" name="Owal 1212">
          <a:extLst>
            <a:ext uri="{FF2B5EF4-FFF2-40B4-BE49-F238E27FC236}">
              <a16:creationId xmlns:a16="http://schemas.microsoft.com/office/drawing/2014/main" id="{8F554F0C-AA34-4942-B5E3-6E42670C572A}"/>
            </a:ext>
          </a:extLst>
        </xdr:cNvPr>
        <xdr:cNvSpPr/>
      </xdr:nvSpPr>
      <xdr:spPr>
        <a:xfrm>
          <a:off x="5606333" y="2337681"/>
          <a:ext cx="101047" cy="100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36113</xdr:colOff>
      <xdr:row>12</xdr:row>
      <xdr:rowOff>135501</xdr:rowOff>
    </xdr:from>
    <xdr:to>
      <xdr:col>8</xdr:col>
      <xdr:colOff>137160</xdr:colOff>
      <xdr:row>13</xdr:row>
      <xdr:rowOff>53340</xdr:rowOff>
    </xdr:to>
    <xdr:sp macro="" textlink="">
      <xdr:nvSpPr>
        <xdr:cNvPr id="1214" name="Owal 1213">
          <a:extLst>
            <a:ext uri="{FF2B5EF4-FFF2-40B4-BE49-F238E27FC236}">
              <a16:creationId xmlns:a16="http://schemas.microsoft.com/office/drawing/2014/main" id="{12AFC187-5D99-49A6-A3EE-BBF020AFB2FE}"/>
            </a:ext>
          </a:extLst>
        </xdr:cNvPr>
        <xdr:cNvSpPr/>
      </xdr:nvSpPr>
      <xdr:spPr>
        <a:xfrm>
          <a:off x="4912913" y="2330061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428881</xdr:colOff>
      <xdr:row>17</xdr:row>
      <xdr:rowOff>159592</xdr:rowOff>
    </xdr:from>
    <xdr:to>
      <xdr:col>16</xdr:col>
      <xdr:colOff>529928</xdr:colOff>
      <xdr:row>18</xdr:row>
      <xdr:rowOff>81017</xdr:rowOff>
    </xdr:to>
    <xdr:sp macro="" textlink="">
      <xdr:nvSpPr>
        <xdr:cNvPr id="1216" name="Owal 1215">
          <a:extLst>
            <a:ext uri="{FF2B5EF4-FFF2-40B4-BE49-F238E27FC236}">
              <a16:creationId xmlns:a16="http://schemas.microsoft.com/office/drawing/2014/main" id="{C0702512-96D1-458E-B2A8-1C415108E1C4}"/>
            </a:ext>
          </a:extLst>
        </xdr:cNvPr>
        <xdr:cNvSpPr/>
      </xdr:nvSpPr>
      <xdr:spPr>
        <a:xfrm>
          <a:off x="10182481" y="3248623"/>
          <a:ext cx="101047" cy="103132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558962</xdr:colOff>
      <xdr:row>17</xdr:row>
      <xdr:rowOff>160120</xdr:rowOff>
    </xdr:from>
    <xdr:to>
      <xdr:col>17</xdr:col>
      <xdr:colOff>50409</xdr:colOff>
      <xdr:row>18</xdr:row>
      <xdr:rowOff>79132</xdr:rowOff>
    </xdr:to>
    <xdr:sp macro="" textlink="">
      <xdr:nvSpPr>
        <xdr:cNvPr id="1217" name="Owal 1216">
          <a:extLst>
            <a:ext uri="{FF2B5EF4-FFF2-40B4-BE49-F238E27FC236}">
              <a16:creationId xmlns:a16="http://schemas.microsoft.com/office/drawing/2014/main" id="{7F733B7A-A9DF-4AEB-A9BD-FAF85FCB2694}"/>
            </a:ext>
          </a:extLst>
        </xdr:cNvPr>
        <xdr:cNvSpPr/>
      </xdr:nvSpPr>
      <xdr:spPr>
        <a:xfrm>
          <a:off x="10312562" y="324915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283470</xdr:colOff>
      <xdr:row>19</xdr:row>
      <xdr:rowOff>25305</xdr:rowOff>
    </xdr:from>
    <xdr:to>
      <xdr:col>16</xdr:col>
      <xdr:colOff>384517</xdr:colOff>
      <xdr:row>19</xdr:row>
      <xdr:rowOff>126024</xdr:rowOff>
    </xdr:to>
    <xdr:sp macro="" textlink="">
      <xdr:nvSpPr>
        <xdr:cNvPr id="1218" name="Owal 1217">
          <a:extLst>
            <a:ext uri="{FF2B5EF4-FFF2-40B4-BE49-F238E27FC236}">
              <a16:creationId xmlns:a16="http://schemas.microsoft.com/office/drawing/2014/main" id="{04CE0EB7-9F29-464C-B856-2889DB6281FF}"/>
            </a:ext>
          </a:extLst>
        </xdr:cNvPr>
        <xdr:cNvSpPr/>
      </xdr:nvSpPr>
      <xdr:spPr>
        <a:xfrm>
          <a:off x="10037070" y="347775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497416</xdr:colOff>
      <xdr:row>18</xdr:row>
      <xdr:rowOff>95643</xdr:rowOff>
    </xdr:from>
    <xdr:to>
      <xdr:col>16</xdr:col>
      <xdr:colOff>598463</xdr:colOff>
      <xdr:row>19</xdr:row>
      <xdr:rowOff>13481</xdr:rowOff>
    </xdr:to>
    <xdr:sp macro="" textlink="">
      <xdr:nvSpPr>
        <xdr:cNvPr id="1219" name="Owal 1218">
          <a:extLst>
            <a:ext uri="{FF2B5EF4-FFF2-40B4-BE49-F238E27FC236}">
              <a16:creationId xmlns:a16="http://schemas.microsoft.com/office/drawing/2014/main" id="{C636DC6B-2890-444D-A029-9F0301EC4335}"/>
            </a:ext>
          </a:extLst>
        </xdr:cNvPr>
        <xdr:cNvSpPr/>
      </xdr:nvSpPr>
      <xdr:spPr>
        <a:xfrm>
          <a:off x="10251016" y="336638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157447</xdr:colOff>
      <xdr:row>17</xdr:row>
      <xdr:rowOff>48750</xdr:rowOff>
    </xdr:from>
    <xdr:to>
      <xdr:col>17</xdr:col>
      <xdr:colOff>258494</xdr:colOff>
      <xdr:row>17</xdr:row>
      <xdr:rowOff>148296</xdr:rowOff>
    </xdr:to>
    <xdr:sp macro="" textlink="">
      <xdr:nvSpPr>
        <xdr:cNvPr id="1220" name="Owal 1219">
          <a:extLst>
            <a:ext uri="{FF2B5EF4-FFF2-40B4-BE49-F238E27FC236}">
              <a16:creationId xmlns:a16="http://schemas.microsoft.com/office/drawing/2014/main" id="{DD245F5B-FB84-436F-AF13-05C5CB972DE0}"/>
            </a:ext>
          </a:extLst>
        </xdr:cNvPr>
        <xdr:cNvSpPr/>
      </xdr:nvSpPr>
      <xdr:spPr>
        <a:xfrm>
          <a:off x="10520647" y="313778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349706</xdr:colOff>
      <xdr:row>18</xdr:row>
      <xdr:rowOff>100332</xdr:rowOff>
    </xdr:from>
    <xdr:to>
      <xdr:col>16</xdr:col>
      <xdr:colOff>450753</xdr:colOff>
      <xdr:row>19</xdr:row>
      <xdr:rowOff>19343</xdr:rowOff>
    </xdr:to>
    <xdr:sp macro="" textlink="">
      <xdr:nvSpPr>
        <xdr:cNvPr id="1221" name="Owal 1220">
          <a:extLst>
            <a:ext uri="{FF2B5EF4-FFF2-40B4-BE49-F238E27FC236}">
              <a16:creationId xmlns:a16="http://schemas.microsoft.com/office/drawing/2014/main" id="{B23E7284-077A-4EBF-9CF8-8C681725B9C1}"/>
            </a:ext>
          </a:extLst>
        </xdr:cNvPr>
        <xdr:cNvSpPr/>
      </xdr:nvSpPr>
      <xdr:spPr>
        <a:xfrm>
          <a:off x="10103306" y="3371070"/>
          <a:ext cx="101047" cy="100719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25563</xdr:colOff>
      <xdr:row>18</xdr:row>
      <xdr:rowOff>91575</xdr:rowOff>
    </xdr:from>
    <xdr:to>
      <xdr:col>17</xdr:col>
      <xdr:colOff>126610</xdr:colOff>
      <xdr:row>19</xdr:row>
      <xdr:rowOff>9414</xdr:rowOff>
    </xdr:to>
    <xdr:sp macro="" textlink="">
      <xdr:nvSpPr>
        <xdr:cNvPr id="1222" name="Owal 1221">
          <a:extLst>
            <a:ext uri="{FF2B5EF4-FFF2-40B4-BE49-F238E27FC236}">
              <a16:creationId xmlns:a16="http://schemas.microsoft.com/office/drawing/2014/main" id="{1A819C56-9BA4-48C2-81C6-495DD03F3F09}"/>
            </a:ext>
          </a:extLst>
        </xdr:cNvPr>
        <xdr:cNvSpPr/>
      </xdr:nvSpPr>
      <xdr:spPr>
        <a:xfrm>
          <a:off x="10388763" y="3362313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230717</xdr:colOff>
      <xdr:row>17</xdr:row>
      <xdr:rowOff>173636</xdr:rowOff>
    </xdr:from>
    <xdr:to>
      <xdr:col>17</xdr:col>
      <xdr:colOff>331764</xdr:colOff>
      <xdr:row>18</xdr:row>
      <xdr:rowOff>91476</xdr:rowOff>
    </xdr:to>
    <xdr:sp macro="" textlink="">
      <xdr:nvSpPr>
        <xdr:cNvPr id="1223" name="Owal 1222">
          <a:extLst>
            <a:ext uri="{FF2B5EF4-FFF2-40B4-BE49-F238E27FC236}">
              <a16:creationId xmlns:a16="http://schemas.microsoft.com/office/drawing/2014/main" id="{CE2F40E0-17C1-4DE3-833F-FED9674E7F1C}"/>
            </a:ext>
          </a:extLst>
        </xdr:cNvPr>
        <xdr:cNvSpPr/>
      </xdr:nvSpPr>
      <xdr:spPr>
        <a:xfrm>
          <a:off x="10593917" y="3262667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301056</xdr:colOff>
      <xdr:row>17</xdr:row>
      <xdr:rowOff>44682</xdr:rowOff>
    </xdr:from>
    <xdr:to>
      <xdr:col>17</xdr:col>
      <xdr:colOff>402103</xdr:colOff>
      <xdr:row>17</xdr:row>
      <xdr:rowOff>144229</xdr:rowOff>
    </xdr:to>
    <xdr:sp macro="" textlink="">
      <xdr:nvSpPr>
        <xdr:cNvPr id="1224" name="Owal 1223">
          <a:extLst>
            <a:ext uri="{FF2B5EF4-FFF2-40B4-BE49-F238E27FC236}">
              <a16:creationId xmlns:a16="http://schemas.microsoft.com/office/drawing/2014/main" id="{E4058F8B-781F-4A8D-ADA4-BD76A3A6F415}"/>
            </a:ext>
          </a:extLst>
        </xdr:cNvPr>
        <xdr:cNvSpPr/>
      </xdr:nvSpPr>
      <xdr:spPr>
        <a:xfrm>
          <a:off x="10664256" y="3133713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435872</xdr:colOff>
      <xdr:row>18</xdr:row>
      <xdr:rowOff>91575</xdr:rowOff>
    </xdr:from>
    <xdr:to>
      <xdr:col>17</xdr:col>
      <xdr:colOff>536919</xdr:colOff>
      <xdr:row>19</xdr:row>
      <xdr:rowOff>9414</xdr:rowOff>
    </xdr:to>
    <xdr:sp macro="" textlink="">
      <xdr:nvSpPr>
        <xdr:cNvPr id="1225" name="Owal 1224">
          <a:extLst>
            <a:ext uri="{FF2B5EF4-FFF2-40B4-BE49-F238E27FC236}">
              <a16:creationId xmlns:a16="http://schemas.microsoft.com/office/drawing/2014/main" id="{9C7A0999-DE52-454C-933F-C5FF8FB0D2C1}"/>
            </a:ext>
          </a:extLst>
        </xdr:cNvPr>
        <xdr:cNvSpPr/>
      </xdr:nvSpPr>
      <xdr:spPr>
        <a:xfrm>
          <a:off x="10799072" y="3362313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360842</xdr:colOff>
      <xdr:row>17</xdr:row>
      <xdr:rowOff>156016</xdr:rowOff>
    </xdr:from>
    <xdr:to>
      <xdr:col>17</xdr:col>
      <xdr:colOff>461889</xdr:colOff>
      <xdr:row>18</xdr:row>
      <xdr:rowOff>75028</xdr:rowOff>
    </xdr:to>
    <xdr:sp macro="" textlink="">
      <xdr:nvSpPr>
        <xdr:cNvPr id="1226" name="Owal 1225">
          <a:extLst>
            <a:ext uri="{FF2B5EF4-FFF2-40B4-BE49-F238E27FC236}">
              <a16:creationId xmlns:a16="http://schemas.microsoft.com/office/drawing/2014/main" id="{5300E815-0CA6-4A2D-9D75-3E274C430C98}"/>
            </a:ext>
          </a:extLst>
        </xdr:cNvPr>
        <xdr:cNvSpPr/>
      </xdr:nvSpPr>
      <xdr:spPr>
        <a:xfrm>
          <a:off x="10724042" y="3245047"/>
          <a:ext cx="101047" cy="100719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125210</xdr:colOff>
      <xdr:row>12</xdr:row>
      <xdr:rowOff>21237</xdr:rowOff>
    </xdr:from>
    <xdr:to>
      <xdr:col>22</xdr:col>
      <xdr:colOff>226257</xdr:colOff>
      <xdr:row>12</xdr:row>
      <xdr:rowOff>120784</xdr:rowOff>
    </xdr:to>
    <xdr:sp macro="" textlink="">
      <xdr:nvSpPr>
        <xdr:cNvPr id="1227" name="Owal 1226">
          <a:extLst>
            <a:ext uri="{FF2B5EF4-FFF2-40B4-BE49-F238E27FC236}">
              <a16:creationId xmlns:a16="http://schemas.microsoft.com/office/drawing/2014/main" id="{A598A6D0-ACDE-42AF-9902-81FDE4EBBC66}"/>
            </a:ext>
          </a:extLst>
        </xdr:cNvPr>
        <xdr:cNvSpPr/>
      </xdr:nvSpPr>
      <xdr:spPr>
        <a:xfrm>
          <a:off x="13536410" y="2201729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66595</xdr:colOff>
      <xdr:row>12</xdr:row>
      <xdr:rowOff>15375</xdr:rowOff>
    </xdr:from>
    <xdr:to>
      <xdr:col>23</xdr:col>
      <xdr:colOff>167642</xdr:colOff>
      <xdr:row>12</xdr:row>
      <xdr:rowOff>114922</xdr:rowOff>
    </xdr:to>
    <xdr:sp macro="" textlink="">
      <xdr:nvSpPr>
        <xdr:cNvPr id="1228" name="Owal 1227">
          <a:extLst>
            <a:ext uri="{FF2B5EF4-FFF2-40B4-BE49-F238E27FC236}">
              <a16:creationId xmlns:a16="http://schemas.microsoft.com/office/drawing/2014/main" id="{71848B39-9575-4946-8A79-C0C029DC816A}"/>
            </a:ext>
          </a:extLst>
        </xdr:cNvPr>
        <xdr:cNvSpPr/>
      </xdr:nvSpPr>
      <xdr:spPr>
        <a:xfrm>
          <a:off x="14087395" y="2195867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342087</xdr:colOff>
      <xdr:row>12</xdr:row>
      <xdr:rowOff>21237</xdr:rowOff>
    </xdr:from>
    <xdr:to>
      <xdr:col>23</xdr:col>
      <xdr:colOff>443134</xdr:colOff>
      <xdr:row>12</xdr:row>
      <xdr:rowOff>120784</xdr:rowOff>
    </xdr:to>
    <xdr:sp macro="" textlink="">
      <xdr:nvSpPr>
        <xdr:cNvPr id="1229" name="Owal 1228">
          <a:extLst>
            <a:ext uri="{FF2B5EF4-FFF2-40B4-BE49-F238E27FC236}">
              <a16:creationId xmlns:a16="http://schemas.microsoft.com/office/drawing/2014/main" id="{B534CB9F-009B-4728-A3C1-CC741EC3E4B8}"/>
            </a:ext>
          </a:extLst>
        </xdr:cNvPr>
        <xdr:cNvSpPr/>
      </xdr:nvSpPr>
      <xdr:spPr>
        <a:xfrm>
          <a:off x="14362887" y="2201729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388979</xdr:colOff>
      <xdr:row>12</xdr:row>
      <xdr:rowOff>144330</xdr:rowOff>
    </xdr:from>
    <xdr:to>
      <xdr:col>21</xdr:col>
      <xdr:colOff>490026</xdr:colOff>
      <xdr:row>13</xdr:row>
      <xdr:rowOff>62169</xdr:rowOff>
    </xdr:to>
    <xdr:sp macro="" textlink="">
      <xdr:nvSpPr>
        <xdr:cNvPr id="1230" name="Owal 1229">
          <a:extLst>
            <a:ext uri="{FF2B5EF4-FFF2-40B4-BE49-F238E27FC236}">
              <a16:creationId xmlns:a16="http://schemas.microsoft.com/office/drawing/2014/main" id="{AD253CDD-9190-4359-8512-F7B4630D5ED8}"/>
            </a:ext>
          </a:extLst>
        </xdr:cNvPr>
        <xdr:cNvSpPr/>
      </xdr:nvSpPr>
      <xdr:spPr>
        <a:xfrm>
          <a:off x="13190579" y="2324822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131072</xdr:colOff>
      <xdr:row>13</xdr:row>
      <xdr:rowOff>73991</xdr:rowOff>
    </xdr:from>
    <xdr:to>
      <xdr:col>22</xdr:col>
      <xdr:colOff>232119</xdr:colOff>
      <xdr:row>13</xdr:row>
      <xdr:rowOff>173538</xdr:rowOff>
    </xdr:to>
    <xdr:sp macro="" textlink="">
      <xdr:nvSpPr>
        <xdr:cNvPr id="1231" name="Owal 1230">
          <a:extLst>
            <a:ext uri="{FF2B5EF4-FFF2-40B4-BE49-F238E27FC236}">
              <a16:creationId xmlns:a16="http://schemas.microsoft.com/office/drawing/2014/main" id="{62295D77-7F18-4545-A9E7-9B1F850D7C45}"/>
            </a:ext>
          </a:extLst>
        </xdr:cNvPr>
        <xdr:cNvSpPr/>
      </xdr:nvSpPr>
      <xdr:spPr>
        <a:xfrm>
          <a:off x="13542272" y="2436191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107625</xdr:colOff>
      <xdr:row>14</xdr:row>
      <xdr:rowOff>15376</xdr:rowOff>
    </xdr:from>
    <xdr:to>
      <xdr:col>21</xdr:col>
      <xdr:colOff>208672</xdr:colOff>
      <xdr:row>14</xdr:row>
      <xdr:rowOff>114923</xdr:rowOff>
    </xdr:to>
    <xdr:sp macro="" textlink="">
      <xdr:nvSpPr>
        <xdr:cNvPr id="1232" name="Owal 1231">
          <a:extLst>
            <a:ext uri="{FF2B5EF4-FFF2-40B4-BE49-F238E27FC236}">
              <a16:creationId xmlns:a16="http://schemas.microsoft.com/office/drawing/2014/main" id="{3400B089-46CE-4B7E-B0BB-2A4DDC54F4F4}"/>
            </a:ext>
          </a:extLst>
        </xdr:cNvPr>
        <xdr:cNvSpPr/>
      </xdr:nvSpPr>
      <xdr:spPr>
        <a:xfrm>
          <a:off x="12909225" y="2559284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588271</xdr:colOff>
      <xdr:row>15</xdr:row>
      <xdr:rowOff>167776</xdr:rowOff>
    </xdr:from>
    <xdr:to>
      <xdr:col>22</xdr:col>
      <xdr:colOff>79718</xdr:colOff>
      <xdr:row>16</xdr:row>
      <xdr:rowOff>85615</xdr:rowOff>
    </xdr:to>
    <xdr:sp macro="" textlink="">
      <xdr:nvSpPr>
        <xdr:cNvPr id="1233" name="Owal 1232">
          <a:extLst>
            <a:ext uri="{FF2B5EF4-FFF2-40B4-BE49-F238E27FC236}">
              <a16:creationId xmlns:a16="http://schemas.microsoft.com/office/drawing/2014/main" id="{14E47C55-F4F0-482E-9061-D346E16B1811}"/>
            </a:ext>
          </a:extLst>
        </xdr:cNvPr>
        <xdr:cNvSpPr/>
      </xdr:nvSpPr>
      <xdr:spPr>
        <a:xfrm>
          <a:off x="13389871" y="2893391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283471</xdr:colOff>
      <xdr:row>12</xdr:row>
      <xdr:rowOff>21238</xdr:rowOff>
    </xdr:from>
    <xdr:to>
      <xdr:col>24</xdr:col>
      <xdr:colOff>384518</xdr:colOff>
      <xdr:row>12</xdr:row>
      <xdr:rowOff>120785</xdr:rowOff>
    </xdr:to>
    <xdr:sp macro="" textlink="">
      <xdr:nvSpPr>
        <xdr:cNvPr id="1234" name="Owal 1233">
          <a:extLst>
            <a:ext uri="{FF2B5EF4-FFF2-40B4-BE49-F238E27FC236}">
              <a16:creationId xmlns:a16="http://schemas.microsoft.com/office/drawing/2014/main" id="{FE601ED7-4B35-4023-A82F-0A083D3BAC33}"/>
            </a:ext>
          </a:extLst>
        </xdr:cNvPr>
        <xdr:cNvSpPr/>
      </xdr:nvSpPr>
      <xdr:spPr>
        <a:xfrm>
          <a:off x="14913871" y="2201730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7979</xdr:colOff>
      <xdr:row>13</xdr:row>
      <xdr:rowOff>79853</xdr:rowOff>
    </xdr:from>
    <xdr:to>
      <xdr:col>24</xdr:col>
      <xdr:colOff>109026</xdr:colOff>
      <xdr:row>13</xdr:row>
      <xdr:rowOff>179400</xdr:rowOff>
    </xdr:to>
    <xdr:sp macro="" textlink="">
      <xdr:nvSpPr>
        <xdr:cNvPr id="1235" name="Owal 1234">
          <a:extLst>
            <a:ext uri="{FF2B5EF4-FFF2-40B4-BE49-F238E27FC236}">
              <a16:creationId xmlns:a16="http://schemas.microsoft.com/office/drawing/2014/main" id="{CA01F3C8-C7A0-445A-BB06-44B4F254923E}"/>
            </a:ext>
          </a:extLst>
        </xdr:cNvPr>
        <xdr:cNvSpPr/>
      </xdr:nvSpPr>
      <xdr:spPr>
        <a:xfrm>
          <a:off x="14638379" y="2442053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535517</xdr:colOff>
      <xdr:row>16</xdr:row>
      <xdr:rowOff>109161</xdr:rowOff>
    </xdr:from>
    <xdr:to>
      <xdr:col>24</xdr:col>
      <xdr:colOff>26964</xdr:colOff>
      <xdr:row>17</xdr:row>
      <xdr:rowOff>27000</xdr:rowOff>
    </xdr:to>
    <xdr:sp macro="" textlink="">
      <xdr:nvSpPr>
        <xdr:cNvPr id="1236" name="Owal 1235">
          <a:extLst>
            <a:ext uri="{FF2B5EF4-FFF2-40B4-BE49-F238E27FC236}">
              <a16:creationId xmlns:a16="http://schemas.microsoft.com/office/drawing/2014/main" id="{AA2E9A9C-1391-4166-AEC1-A020B1E2C078}"/>
            </a:ext>
          </a:extLst>
        </xdr:cNvPr>
        <xdr:cNvSpPr/>
      </xdr:nvSpPr>
      <xdr:spPr>
        <a:xfrm>
          <a:off x="14556317" y="3016484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529656</xdr:colOff>
      <xdr:row>18</xdr:row>
      <xdr:rowOff>91576</xdr:rowOff>
    </xdr:from>
    <xdr:to>
      <xdr:col>23</xdr:col>
      <xdr:colOff>21103</xdr:colOff>
      <xdr:row>19</xdr:row>
      <xdr:rowOff>9415</xdr:rowOff>
    </xdr:to>
    <xdr:sp macro="" textlink="">
      <xdr:nvSpPr>
        <xdr:cNvPr id="1237" name="Owal 1236">
          <a:extLst>
            <a:ext uri="{FF2B5EF4-FFF2-40B4-BE49-F238E27FC236}">
              <a16:creationId xmlns:a16="http://schemas.microsoft.com/office/drawing/2014/main" id="{5569036C-7008-45B3-8564-22605F27BB4F}"/>
            </a:ext>
          </a:extLst>
        </xdr:cNvPr>
        <xdr:cNvSpPr/>
      </xdr:nvSpPr>
      <xdr:spPr>
        <a:xfrm>
          <a:off x="13940856" y="3362314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459319</xdr:colOff>
      <xdr:row>14</xdr:row>
      <xdr:rowOff>132607</xdr:rowOff>
    </xdr:from>
    <xdr:to>
      <xdr:col>21</xdr:col>
      <xdr:colOff>560366</xdr:colOff>
      <xdr:row>15</xdr:row>
      <xdr:rowOff>50447</xdr:rowOff>
    </xdr:to>
    <xdr:sp macro="" textlink="">
      <xdr:nvSpPr>
        <xdr:cNvPr id="1238" name="Owal 1237">
          <a:extLst>
            <a:ext uri="{FF2B5EF4-FFF2-40B4-BE49-F238E27FC236}">
              <a16:creationId xmlns:a16="http://schemas.microsoft.com/office/drawing/2014/main" id="{19F52C70-C5B2-47C3-B2FB-CF27B0527145}"/>
            </a:ext>
          </a:extLst>
        </xdr:cNvPr>
        <xdr:cNvSpPr/>
      </xdr:nvSpPr>
      <xdr:spPr>
        <a:xfrm>
          <a:off x="13260919" y="2676515"/>
          <a:ext cx="101047" cy="99547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394253</xdr:colOff>
      <xdr:row>16</xdr:row>
      <xdr:rowOff>121434</xdr:rowOff>
    </xdr:from>
    <xdr:to>
      <xdr:col>21</xdr:col>
      <xdr:colOff>495300</xdr:colOff>
      <xdr:row>17</xdr:row>
      <xdr:rowOff>39273</xdr:rowOff>
    </xdr:to>
    <xdr:sp macro="" textlink="">
      <xdr:nvSpPr>
        <xdr:cNvPr id="1239" name="Owal 1238">
          <a:extLst>
            <a:ext uri="{FF2B5EF4-FFF2-40B4-BE49-F238E27FC236}">
              <a16:creationId xmlns:a16="http://schemas.microsoft.com/office/drawing/2014/main" id="{C08D44A3-06E3-4CDF-B298-F3E745221277}"/>
            </a:ext>
          </a:extLst>
        </xdr:cNvPr>
        <xdr:cNvSpPr/>
      </xdr:nvSpPr>
      <xdr:spPr>
        <a:xfrm>
          <a:off x="13195853" y="3028757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523206</xdr:colOff>
      <xdr:row>17</xdr:row>
      <xdr:rowOff>156603</xdr:rowOff>
    </xdr:from>
    <xdr:to>
      <xdr:col>22</xdr:col>
      <xdr:colOff>14653</xdr:colOff>
      <xdr:row>18</xdr:row>
      <xdr:rowOff>74443</xdr:rowOff>
    </xdr:to>
    <xdr:sp macro="" textlink="">
      <xdr:nvSpPr>
        <xdr:cNvPr id="1240" name="Owal 1239">
          <a:extLst>
            <a:ext uri="{FF2B5EF4-FFF2-40B4-BE49-F238E27FC236}">
              <a16:creationId xmlns:a16="http://schemas.microsoft.com/office/drawing/2014/main" id="{D763873E-9CAC-4FC3-8DA5-63868D62A348}"/>
            </a:ext>
          </a:extLst>
        </xdr:cNvPr>
        <xdr:cNvSpPr/>
      </xdr:nvSpPr>
      <xdr:spPr>
        <a:xfrm>
          <a:off x="13324806" y="3245634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20</xdr:col>
      <xdr:colOff>247714</xdr:colOff>
      <xdr:row>13</xdr:row>
      <xdr:rowOff>74542</xdr:rowOff>
    </xdr:from>
    <xdr:to>
      <xdr:col>20</xdr:col>
      <xdr:colOff>348761</xdr:colOff>
      <xdr:row>13</xdr:row>
      <xdr:rowOff>174089</xdr:rowOff>
    </xdr:to>
    <xdr:sp macro="" textlink="">
      <xdr:nvSpPr>
        <xdr:cNvPr id="1241" name="Owal 1240">
          <a:extLst>
            <a:ext uri="{FF2B5EF4-FFF2-40B4-BE49-F238E27FC236}">
              <a16:creationId xmlns:a16="http://schemas.microsoft.com/office/drawing/2014/main" id="{A07793CC-6DD8-40E8-8C27-E67C1FFAF7B1}"/>
            </a:ext>
          </a:extLst>
        </xdr:cNvPr>
        <xdr:cNvSpPr/>
      </xdr:nvSpPr>
      <xdr:spPr>
        <a:xfrm>
          <a:off x="12439714" y="2436742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464591</xdr:colOff>
      <xdr:row>12</xdr:row>
      <xdr:rowOff>27650</xdr:rowOff>
    </xdr:from>
    <xdr:to>
      <xdr:col>21</xdr:col>
      <xdr:colOff>565638</xdr:colOff>
      <xdr:row>12</xdr:row>
      <xdr:rowOff>127197</xdr:rowOff>
    </xdr:to>
    <xdr:sp macro="" textlink="">
      <xdr:nvSpPr>
        <xdr:cNvPr id="1242" name="Owal 1241">
          <a:extLst>
            <a:ext uri="{FF2B5EF4-FFF2-40B4-BE49-F238E27FC236}">
              <a16:creationId xmlns:a16="http://schemas.microsoft.com/office/drawing/2014/main" id="{1A23F9F4-7179-4B12-B970-2B87129B550E}"/>
            </a:ext>
          </a:extLst>
        </xdr:cNvPr>
        <xdr:cNvSpPr/>
      </xdr:nvSpPr>
      <xdr:spPr>
        <a:xfrm>
          <a:off x="13266191" y="2208142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552514</xdr:colOff>
      <xdr:row>10</xdr:row>
      <xdr:rowOff>156603</xdr:rowOff>
    </xdr:from>
    <xdr:to>
      <xdr:col>25</xdr:col>
      <xdr:colOff>43961</xdr:colOff>
      <xdr:row>11</xdr:row>
      <xdr:rowOff>74442</xdr:rowOff>
    </xdr:to>
    <xdr:sp macro="" textlink="">
      <xdr:nvSpPr>
        <xdr:cNvPr id="1243" name="Owal 1242">
          <a:extLst>
            <a:ext uri="{FF2B5EF4-FFF2-40B4-BE49-F238E27FC236}">
              <a16:creationId xmlns:a16="http://schemas.microsoft.com/office/drawing/2014/main" id="{D40BC41B-D4AF-472F-A88A-CC400FB3E87C}"/>
            </a:ext>
          </a:extLst>
        </xdr:cNvPr>
        <xdr:cNvSpPr/>
      </xdr:nvSpPr>
      <xdr:spPr>
        <a:xfrm>
          <a:off x="15182914" y="1973680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294607</xdr:colOff>
      <xdr:row>13</xdr:row>
      <xdr:rowOff>80403</xdr:rowOff>
    </xdr:from>
    <xdr:to>
      <xdr:col>24</xdr:col>
      <xdr:colOff>395654</xdr:colOff>
      <xdr:row>13</xdr:row>
      <xdr:rowOff>179950</xdr:rowOff>
    </xdr:to>
    <xdr:sp macro="" textlink="">
      <xdr:nvSpPr>
        <xdr:cNvPr id="1244" name="Owal 1243">
          <a:extLst>
            <a:ext uri="{FF2B5EF4-FFF2-40B4-BE49-F238E27FC236}">
              <a16:creationId xmlns:a16="http://schemas.microsoft.com/office/drawing/2014/main" id="{0D128B71-3F98-4F8B-BA15-1454DA73B837}"/>
            </a:ext>
          </a:extLst>
        </xdr:cNvPr>
        <xdr:cNvSpPr/>
      </xdr:nvSpPr>
      <xdr:spPr>
        <a:xfrm>
          <a:off x="14925007" y="2442603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206684</xdr:colOff>
      <xdr:row>15</xdr:row>
      <xdr:rowOff>56957</xdr:rowOff>
    </xdr:from>
    <xdr:to>
      <xdr:col>24</xdr:col>
      <xdr:colOff>307731</xdr:colOff>
      <xdr:row>15</xdr:row>
      <xdr:rowOff>156504</xdr:rowOff>
    </xdr:to>
    <xdr:sp macro="" textlink="">
      <xdr:nvSpPr>
        <xdr:cNvPr id="1245" name="Owal 1244">
          <a:extLst>
            <a:ext uri="{FF2B5EF4-FFF2-40B4-BE49-F238E27FC236}">
              <a16:creationId xmlns:a16="http://schemas.microsoft.com/office/drawing/2014/main" id="{C2107DF0-19AD-41DB-AECF-E439636B4E7F}"/>
            </a:ext>
          </a:extLst>
        </xdr:cNvPr>
        <xdr:cNvSpPr/>
      </xdr:nvSpPr>
      <xdr:spPr>
        <a:xfrm>
          <a:off x="14837084" y="2782572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194962</xdr:colOff>
      <xdr:row>13</xdr:row>
      <xdr:rowOff>68680</xdr:rowOff>
    </xdr:from>
    <xdr:to>
      <xdr:col>23</xdr:col>
      <xdr:colOff>296009</xdr:colOff>
      <xdr:row>13</xdr:row>
      <xdr:rowOff>168227</xdr:rowOff>
    </xdr:to>
    <xdr:sp macro="" textlink="">
      <xdr:nvSpPr>
        <xdr:cNvPr id="1246" name="Owal 1245">
          <a:extLst>
            <a:ext uri="{FF2B5EF4-FFF2-40B4-BE49-F238E27FC236}">
              <a16:creationId xmlns:a16="http://schemas.microsoft.com/office/drawing/2014/main" id="{111B3EC9-1901-4095-A638-1987FB5F19FA}"/>
            </a:ext>
          </a:extLst>
        </xdr:cNvPr>
        <xdr:cNvSpPr/>
      </xdr:nvSpPr>
      <xdr:spPr>
        <a:xfrm>
          <a:off x="14215762" y="2430880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529069</xdr:colOff>
      <xdr:row>15</xdr:row>
      <xdr:rowOff>174188</xdr:rowOff>
    </xdr:from>
    <xdr:to>
      <xdr:col>23</xdr:col>
      <xdr:colOff>20516</xdr:colOff>
      <xdr:row>16</xdr:row>
      <xdr:rowOff>92027</xdr:rowOff>
    </xdr:to>
    <xdr:sp macro="" textlink="">
      <xdr:nvSpPr>
        <xdr:cNvPr id="1247" name="Owal 1246">
          <a:extLst>
            <a:ext uri="{FF2B5EF4-FFF2-40B4-BE49-F238E27FC236}">
              <a16:creationId xmlns:a16="http://schemas.microsoft.com/office/drawing/2014/main" id="{7B91E085-E8AF-4773-9130-1A28B0C49BBE}"/>
            </a:ext>
          </a:extLst>
        </xdr:cNvPr>
        <xdr:cNvSpPr/>
      </xdr:nvSpPr>
      <xdr:spPr>
        <a:xfrm>
          <a:off x="13940269" y="2899803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183238</xdr:colOff>
      <xdr:row>17</xdr:row>
      <xdr:rowOff>45233</xdr:rowOff>
    </xdr:from>
    <xdr:to>
      <xdr:col>23</xdr:col>
      <xdr:colOff>284285</xdr:colOff>
      <xdr:row>17</xdr:row>
      <xdr:rowOff>144780</xdr:rowOff>
    </xdr:to>
    <xdr:sp macro="" textlink="">
      <xdr:nvSpPr>
        <xdr:cNvPr id="1248" name="Owal 1247">
          <a:extLst>
            <a:ext uri="{FF2B5EF4-FFF2-40B4-BE49-F238E27FC236}">
              <a16:creationId xmlns:a16="http://schemas.microsoft.com/office/drawing/2014/main" id="{F4352B94-E460-4479-A6A1-942168D0A6A8}"/>
            </a:ext>
          </a:extLst>
        </xdr:cNvPr>
        <xdr:cNvSpPr/>
      </xdr:nvSpPr>
      <xdr:spPr>
        <a:xfrm>
          <a:off x="14204038" y="3134264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511485</xdr:colOff>
      <xdr:row>26</xdr:row>
      <xdr:rowOff>56957</xdr:rowOff>
    </xdr:from>
    <xdr:to>
      <xdr:col>19</xdr:col>
      <xdr:colOff>2932</xdr:colOff>
      <xdr:row>26</xdr:row>
      <xdr:rowOff>156504</xdr:rowOff>
    </xdr:to>
    <xdr:sp macro="" textlink="">
      <xdr:nvSpPr>
        <xdr:cNvPr id="1249" name="Owal 1248">
          <a:extLst>
            <a:ext uri="{FF2B5EF4-FFF2-40B4-BE49-F238E27FC236}">
              <a16:creationId xmlns:a16="http://schemas.microsoft.com/office/drawing/2014/main" id="{C7EA77A4-6BCA-42FD-8C2A-A1662E9BE437}"/>
            </a:ext>
          </a:extLst>
        </xdr:cNvPr>
        <xdr:cNvSpPr/>
      </xdr:nvSpPr>
      <xdr:spPr>
        <a:xfrm>
          <a:off x="11484285" y="4781357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235992</xdr:colOff>
      <xdr:row>27</xdr:row>
      <xdr:rowOff>80403</xdr:rowOff>
    </xdr:from>
    <xdr:to>
      <xdr:col>18</xdr:col>
      <xdr:colOff>337039</xdr:colOff>
      <xdr:row>27</xdr:row>
      <xdr:rowOff>179950</xdr:rowOff>
    </xdr:to>
    <xdr:sp macro="" textlink="">
      <xdr:nvSpPr>
        <xdr:cNvPr id="1250" name="Owal 1249">
          <a:extLst>
            <a:ext uri="{FF2B5EF4-FFF2-40B4-BE49-F238E27FC236}">
              <a16:creationId xmlns:a16="http://schemas.microsoft.com/office/drawing/2014/main" id="{3E9FF9A8-68B4-4BF9-9528-4A353FED01F1}"/>
            </a:ext>
          </a:extLst>
        </xdr:cNvPr>
        <xdr:cNvSpPr/>
      </xdr:nvSpPr>
      <xdr:spPr>
        <a:xfrm>
          <a:off x="11208792" y="4986511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77731</xdr:colOff>
      <xdr:row>15</xdr:row>
      <xdr:rowOff>174188</xdr:rowOff>
    </xdr:from>
    <xdr:to>
      <xdr:col>11</xdr:col>
      <xdr:colOff>178778</xdr:colOff>
      <xdr:row>16</xdr:row>
      <xdr:rowOff>92027</xdr:rowOff>
    </xdr:to>
    <xdr:sp macro="" textlink="">
      <xdr:nvSpPr>
        <xdr:cNvPr id="1251" name="Owal 1250">
          <a:extLst>
            <a:ext uri="{FF2B5EF4-FFF2-40B4-BE49-F238E27FC236}">
              <a16:creationId xmlns:a16="http://schemas.microsoft.com/office/drawing/2014/main" id="{E5340606-2DB2-4314-AD63-4EF160EF6A12}"/>
            </a:ext>
          </a:extLst>
        </xdr:cNvPr>
        <xdr:cNvSpPr/>
      </xdr:nvSpPr>
      <xdr:spPr>
        <a:xfrm>
          <a:off x="6783331" y="2899803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347362</xdr:colOff>
      <xdr:row>17</xdr:row>
      <xdr:rowOff>62818</xdr:rowOff>
    </xdr:from>
    <xdr:to>
      <xdr:col>11</xdr:col>
      <xdr:colOff>448409</xdr:colOff>
      <xdr:row>17</xdr:row>
      <xdr:rowOff>162365</xdr:rowOff>
    </xdr:to>
    <xdr:sp macro="" textlink="">
      <xdr:nvSpPr>
        <xdr:cNvPr id="1252" name="Owal 1251">
          <a:extLst>
            <a:ext uri="{FF2B5EF4-FFF2-40B4-BE49-F238E27FC236}">
              <a16:creationId xmlns:a16="http://schemas.microsoft.com/office/drawing/2014/main" id="{9E6D9E1A-D483-419D-8C42-1C1B9267B00D}"/>
            </a:ext>
          </a:extLst>
        </xdr:cNvPr>
        <xdr:cNvSpPr/>
      </xdr:nvSpPr>
      <xdr:spPr>
        <a:xfrm>
          <a:off x="7052962" y="3151849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429423</xdr:colOff>
      <xdr:row>31</xdr:row>
      <xdr:rowOff>62819</xdr:rowOff>
    </xdr:from>
    <xdr:to>
      <xdr:col>12</xdr:col>
      <xdr:colOff>530470</xdr:colOff>
      <xdr:row>31</xdr:row>
      <xdr:rowOff>162366</xdr:rowOff>
    </xdr:to>
    <xdr:sp macro="" textlink="">
      <xdr:nvSpPr>
        <xdr:cNvPr id="1253" name="Owal 1252">
          <a:extLst>
            <a:ext uri="{FF2B5EF4-FFF2-40B4-BE49-F238E27FC236}">
              <a16:creationId xmlns:a16="http://schemas.microsoft.com/office/drawing/2014/main" id="{50BF267C-6EEE-479E-833F-C25C1B72578B}"/>
            </a:ext>
          </a:extLst>
        </xdr:cNvPr>
        <xdr:cNvSpPr/>
      </xdr:nvSpPr>
      <xdr:spPr>
        <a:xfrm>
          <a:off x="7744623" y="5695757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259438</xdr:colOff>
      <xdr:row>29</xdr:row>
      <xdr:rowOff>92126</xdr:rowOff>
    </xdr:from>
    <xdr:to>
      <xdr:col>11</xdr:col>
      <xdr:colOff>360485</xdr:colOff>
      <xdr:row>30</xdr:row>
      <xdr:rowOff>9965</xdr:rowOff>
    </xdr:to>
    <xdr:sp macro="" textlink="">
      <xdr:nvSpPr>
        <xdr:cNvPr id="1254" name="Owal 1253">
          <a:extLst>
            <a:ext uri="{FF2B5EF4-FFF2-40B4-BE49-F238E27FC236}">
              <a16:creationId xmlns:a16="http://schemas.microsoft.com/office/drawing/2014/main" id="{D0D74E94-2BAB-463A-9DF8-DBE9E17D43AA}"/>
            </a:ext>
          </a:extLst>
        </xdr:cNvPr>
        <xdr:cNvSpPr/>
      </xdr:nvSpPr>
      <xdr:spPr>
        <a:xfrm>
          <a:off x="6965038" y="5361649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19114</xdr:colOff>
      <xdr:row>26</xdr:row>
      <xdr:rowOff>39372</xdr:rowOff>
    </xdr:from>
    <xdr:to>
      <xdr:col>12</xdr:col>
      <xdr:colOff>120161</xdr:colOff>
      <xdr:row>26</xdr:row>
      <xdr:rowOff>138919</xdr:rowOff>
    </xdr:to>
    <xdr:sp macro="" textlink="">
      <xdr:nvSpPr>
        <xdr:cNvPr id="1255" name="Owal 1254">
          <a:extLst>
            <a:ext uri="{FF2B5EF4-FFF2-40B4-BE49-F238E27FC236}">
              <a16:creationId xmlns:a16="http://schemas.microsoft.com/office/drawing/2014/main" id="{4304F819-5829-44B2-B491-C7A22702813A}"/>
            </a:ext>
          </a:extLst>
        </xdr:cNvPr>
        <xdr:cNvSpPr/>
      </xdr:nvSpPr>
      <xdr:spPr>
        <a:xfrm>
          <a:off x="7334314" y="4763772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575960</xdr:colOff>
      <xdr:row>17</xdr:row>
      <xdr:rowOff>45233</xdr:rowOff>
    </xdr:from>
    <xdr:to>
      <xdr:col>18</xdr:col>
      <xdr:colOff>67407</xdr:colOff>
      <xdr:row>17</xdr:row>
      <xdr:rowOff>144780</xdr:rowOff>
    </xdr:to>
    <xdr:sp macro="" textlink="">
      <xdr:nvSpPr>
        <xdr:cNvPr id="1256" name="Owal 1255">
          <a:extLst>
            <a:ext uri="{FF2B5EF4-FFF2-40B4-BE49-F238E27FC236}">
              <a16:creationId xmlns:a16="http://schemas.microsoft.com/office/drawing/2014/main" id="{7FA137AE-7304-4CB1-84F6-7B3AB87DBACE}"/>
            </a:ext>
          </a:extLst>
        </xdr:cNvPr>
        <xdr:cNvSpPr/>
      </xdr:nvSpPr>
      <xdr:spPr>
        <a:xfrm>
          <a:off x="10939160" y="3134264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18</xdr:col>
      <xdr:colOff>42560</xdr:colOff>
      <xdr:row>19</xdr:row>
      <xdr:rowOff>27649</xdr:rowOff>
    </xdr:from>
    <xdr:to>
      <xdr:col>18</xdr:col>
      <xdr:colOff>143607</xdr:colOff>
      <xdr:row>19</xdr:row>
      <xdr:rowOff>127196</xdr:rowOff>
    </xdr:to>
    <xdr:sp macro="" textlink="">
      <xdr:nvSpPr>
        <xdr:cNvPr id="1257" name="Owal 1256">
          <a:extLst>
            <a:ext uri="{FF2B5EF4-FFF2-40B4-BE49-F238E27FC236}">
              <a16:creationId xmlns:a16="http://schemas.microsoft.com/office/drawing/2014/main" id="{86CE1676-ACD0-4F64-87D5-AF8E977F2F52}"/>
            </a:ext>
          </a:extLst>
        </xdr:cNvPr>
        <xdr:cNvSpPr/>
      </xdr:nvSpPr>
      <xdr:spPr>
        <a:xfrm>
          <a:off x="11015360" y="3480095"/>
          <a:ext cx="101047" cy="99547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46078</xdr:colOff>
      <xdr:row>12</xdr:row>
      <xdr:rowOff>148397</xdr:rowOff>
    </xdr:from>
    <xdr:to>
      <xdr:col>22</xdr:col>
      <xdr:colOff>147125</xdr:colOff>
      <xdr:row>13</xdr:row>
      <xdr:rowOff>66235</xdr:rowOff>
    </xdr:to>
    <xdr:sp macro="" textlink="">
      <xdr:nvSpPr>
        <xdr:cNvPr id="1258" name="Owal 1257">
          <a:extLst>
            <a:ext uri="{FF2B5EF4-FFF2-40B4-BE49-F238E27FC236}">
              <a16:creationId xmlns:a16="http://schemas.microsoft.com/office/drawing/2014/main" id="{4F7D29D7-0CA6-402F-A32E-AA2A3CC8AF76}"/>
            </a:ext>
          </a:extLst>
        </xdr:cNvPr>
        <xdr:cNvSpPr/>
      </xdr:nvSpPr>
      <xdr:spPr>
        <a:xfrm>
          <a:off x="13457278" y="2328889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321570</xdr:colOff>
      <xdr:row>14</xdr:row>
      <xdr:rowOff>142535</xdr:rowOff>
    </xdr:from>
    <xdr:to>
      <xdr:col>21</xdr:col>
      <xdr:colOff>422617</xdr:colOff>
      <xdr:row>15</xdr:row>
      <xdr:rowOff>60374</xdr:rowOff>
    </xdr:to>
    <xdr:sp macro="" textlink="">
      <xdr:nvSpPr>
        <xdr:cNvPr id="1259" name="Owal 1258">
          <a:extLst>
            <a:ext uri="{FF2B5EF4-FFF2-40B4-BE49-F238E27FC236}">
              <a16:creationId xmlns:a16="http://schemas.microsoft.com/office/drawing/2014/main" id="{BF817031-70B8-4BEC-A458-84DAC446DEAD}"/>
            </a:ext>
          </a:extLst>
        </xdr:cNvPr>
        <xdr:cNvSpPr/>
      </xdr:nvSpPr>
      <xdr:spPr>
        <a:xfrm>
          <a:off x="13123170" y="2686443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321570</xdr:colOff>
      <xdr:row>15</xdr:row>
      <xdr:rowOff>177705</xdr:rowOff>
    </xdr:from>
    <xdr:to>
      <xdr:col>21</xdr:col>
      <xdr:colOff>422617</xdr:colOff>
      <xdr:row>16</xdr:row>
      <xdr:rowOff>95543</xdr:rowOff>
    </xdr:to>
    <xdr:sp macro="" textlink="">
      <xdr:nvSpPr>
        <xdr:cNvPr id="1260" name="Owal 1259">
          <a:extLst>
            <a:ext uri="{FF2B5EF4-FFF2-40B4-BE49-F238E27FC236}">
              <a16:creationId xmlns:a16="http://schemas.microsoft.com/office/drawing/2014/main" id="{30B9D3D5-5BE3-45AA-AE82-92F7C2D4AAD6}"/>
            </a:ext>
          </a:extLst>
        </xdr:cNvPr>
        <xdr:cNvSpPr/>
      </xdr:nvSpPr>
      <xdr:spPr>
        <a:xfrm>
          <a:off x="13123170" y="2903320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532585</xdr:colOff>
      <xdr:row>15</xdr:row>
      <xdr:rowOff>72197</xdr:rowOff>
    </xdr:from>
    <xdr:to>
      <xdr:col>22</xdr:col>
      <xdr:colOff>24032</xdr:colOff>
      <xdr:row>15</xdr:row>
      <xdr:rowOff>171743</xdr:rowOff>
    </xdr:to>
    <xdr:sp macro="" textlink="">
      <xdr:nvSpPr>
        <xdr:cNvPr id="1261" name="Owal 1260">
          <a:extLst>
            <a:ext uri="{FF2B5EF4-FFF2-40B4-BE49-F238E27FC236}">
              <a16:creationId xmlns:a16="http://schemas.microsoft.com/office/drawing/2014/main" id="{8FEC35B5-88A0-4347-9EF8-C12C076A1563}"/>
            </a:ext>
          </a:extLst>
        </xdr:cNvPr>
        <xdr:cNvSpPr/>
      </xdr:nvSpPr>
      <xdr:spPr>
        <a:xfrm>
          <a:off x="13334185" y="2797812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321570</xdr:colOff>
      <xdr:row>13</xdr:row>
      <xdr:rowOff>83921</xdr:rowOff>
    </xdr:from>
    <xdr:to>
      <xdr:col>21</xdr:col>
      <xdr:colOff>422617</xdr:colOff>
      <xdr:row>14</xdr:row>
      <xdr:rowOff>1759</xdr:rowOff>
    </xdr:to>
    <xdr:sp macro="" textlink="">
      <xdr:nvSpPr>
        <xdr:cNvPr id="1262" name="Owal 1261">
          <a:extLst>
            <a:ext uri="{FF2B5EF4-FFF2-40B4-BE49-F238E27FC236}">
              <a16:creationId xmlns:a16="http://schemas.microsoft.com/office/drawing/2014/main" id="{EBB5F7A4-5508-48A6-8DCD-D2CB1E6B1A41}"/>
            </a:ext>
          </a:extLst>
        </xdr:cNvPr>
        <xdr:cNvSpPr/>
      </xdr:nvSpPr>
      <xdr:spPr>
        <a:xfrm>
          <a:off x="13123170" y="244612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139862</xdr:colOff>
      <xdr:row>14</xdr:row>
      <xdr:rowOff>130813</xdr:rowOff>
    </xdr:from>
    <xdr:to>
      <xdr:col>24</xdr:col>
      <xdr:colOff>240909</xdr:colOff>
      <xdr:row>15</xdr:row>
      <xdr:rowOff>48652</xdr:rowOff>
    </xdr:to>
    <xdr:sp macro="" textlink="">
      <xdr:nvSpPr>
        <xdr:cNvPr id="1263" name="Owal 1262">
          <a:extLst>
            <a:ext uri="{FF2B5EF4-FFF2-40B4-BE49-F238E27FC236}">
              <a16:creationId xmlns:a16="http://schemas.microsoft.com/office/drawing/2014/main" id="{437BDD49-6F48-41D9-AFF8-C9DAC4B5CF5D}"/>
            </a:ext>
          </a:extLst>
        </xdr:cNvPr>
        <xdr:cNvSpPr/>
      </xdr:nvSpPr>
      <xdr:spPr>
        <a:xfrm>
          <a:off x="14770262" y="267472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122277</xdr:colOff>
      <xdr:row>12</xdr:row>
      <xdr:rowOff>31168</xdr:rowOff>
    </xdr:from>
    <xdr:to>
      <xdr:col>24</xdr:col>
      <xdr:colOff>223324</xdr:colOff>
      <xdr:row>12</xdr:row>
      <xdr:rowOff>130714</xdr:rowOff>
    </xdr:to>
    <xdr:sp macro="" textlink="">
      <xdr:nvSpPr>
        <xdr:cNvPr id="1264" name="Owal 1263">
          <a:extLst>
            <a:ext uri="{FF2B5EF4-FFF2-40B4-BE49-F238E27FC236}">
              <a16:creationId xmlns:a16="http://schemas.microsoft.com/office/drawing/2014/main" id="{D1C84402-AD36-45F8-8B72-6EA0E9DE1C4A}"/>
            </a:ext>
          </a:extLst>
        </xdr:cNvPr>
        <xdr:cNvSpPr/>
      </xdr:nvSpPr>
      <xdr:spPr>
        <a:xfrm>
          <a:off x="14752677" y="2211660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397769</xdr:colOff>
      <xdr:row>12</xdr:row>
      <xdr:rowOff>37029</xdr:rowOff>
    </xdr:from>
    <xdr:to>
      <xdr:col>22</xdr:col>
      <xdr:colOff>498816</xdr:colOff>
      <xdr:row>12</xdr:row>
      <xdr:rowOff>136575</xdr:rowOff>
    </xdr:to>
    <xdr:sp macro="" textlink="">
      <xdr:nvSpPr>
        <xdr:cNvPr id="1265" name="Owal 1264">
          <a:extLst>
            <a:ext uri="{FF2B5EF4-FFF2-40B4-BE49-F238E27FC236}">
              <a16:creationId xmlns:a16="http://schemas.microsoft.com/office/drawing/2014/main" id="{DC784320-D0D5-4639-BBCB-9081C8C70E51}"/>
            </a:ext>
          </a:extLst>
        </xdr:cNvPr>
        <xdr:cNvSpPr/>
      </xdr:nvSpPr>
      <xdr:spPr>
        <a:xfrm>
          <a:off x="13808969" y="221752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251231</xdr:colOff>
      <xdr:row>18</xdr:row>
      <xdr:rowOff>107368</xdr:rowOff>
    </xdr:from>
    <xdr:to>
      <xdr:col>22</xdr:col>
      <xdr:colOff>352278</xdr:colOff>
      <xdr:row>19</xdr:row>
      <xdr:rowOff>25206</xdr:rowOff>
    </xdr:to>
    <xdr:sp macro="" textlink="">
      <xdr:nvSpPr>
        <xdr:cNvPr id="1266" name="Owal 1265">
          <a:extLst>
            <a:ext uri="{FF2B5EF4-FFF2-40B4-BE49-F238E27FC236}">
              <a16:creationId xmlns:a16="http://schemas.microsoft.com/office/drawing/2014/main" id="{6D958452-274C-46D3-A608-180A37175C45}"/>
            </a:ext>
          </a:extLst>
        </xdr:cNvPr>
        <xdr:cNvSpPr/>
      </xdr:nvSpPr>
      <xdr:spPr>
        <a:xfrm>
          <a:off x="13662431" y="3378106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479831</xdr:colOff>
      <xdr:row>13</xdr:row>
      <xdr:rowOff>83921</xdr:rowOff>
    </xdr:from>
    <xdr:to>
      <xdr:col>23</xdr:col>
      <xdr:colOff>580878</xdr:colOff>
      <xdr:row>14</xdr:row>
      <xdr:rowOff>1759</xdr:rowOff>
    </xdr:to>
    <xdr:sp macro="" textlink="">
      <xdr:nvSpPr>
        <xdr:cNvPr id="1267" name="Owal 1266">
          <a:extLst>
            <a:ext uri="{FF2B5EF4-FFF2-40B4-BE49-F238E27FC236}">
              <a16:creationId xmlns:a16="http://schemas.microsoft.com/office/drawing/2014/main" id="{22F1098D-AB8A-45D7-9115-73B2AE3DA354}"/>
            </a:ext>
          </a:extLst>
        </xdr:cNvPr>
        <xdr:cNvSpPr/>
      </xdr:nvSpPr>
      <xdr:spPr>
        <a:xfrm>
          <a:off x="14500631" y="2446121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257093</xdr:colOff>
      <xdr:row>17</xdr:row>
      <xdr:rowOff>48752</xdr:rowOff>
    </xdr:from>
    <xdr:to>
      <xdr:col>22</xdr:col>
      <xdr:colOff>358140</xdr:colOff>
      <xdr:row>17</xdr:row>
      <xdr:rowOff>148298</xdr:rowOff>
    </xdr:to>
    <xdr:sp macro="" textlink="">
      <xdr:nvSpPr>
        <xdr:cNvPr id="1268" name="Owal 1267">
          <a:extLst>
            <a:ext uri="{FF2B5EF4-FFF2-40B4-BE49-F238E27FC236}">
              <a16:creationId xmlns:a16="http://schemas.microsoft.com/office/drawing/2014/main" id="{095286FC-92C1-4C0F-A595-E0339A0E89E0}"/>
            </a:ext>
          </a:extLst>
        </xdr:cNvPr>
        <xdr:cNvSpPr/>
      </xdr:nvSpPr>
      <xdr:spPr>
        <a:xfrm>
          <a:off x="13668293" y="3137783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124623</xdr:colOff>
      <xdr:row>15</xdr:row>
      <xdr:rowOff>171843</xdr:rowOff>
    </xdr:from>
    <xdr:to>
      <xdr:col>22</xdr:col>
      <xdr:colOff>225670</xdr:colOff>
      <xdr:row>16</xdr:row>
      <xdr:rowOff>89681</xdr:rowOff>
    </xdr:to>
    <xdr:sp macro="" textlink="">
      <xdr:nvSpPr>
        <xdr:cNvPr id="1270" name="Owal 1269">
          <a:extLst>
            <a:ext uri="{FF2B5EF4-FFF2-40B4-BE49-F238E27FC236}">
              <a16:creationId xmlns:a16="http://schemas.microsoft.com/office/drawing/2014/main" id="{9946573C-A581-47AE-8C94-3394C6CAB5EB}"/>
            </a:ext>
          </a:extLst>
        </xdr:cNvPr>
        <xdr:cNvSpPr/>
      </xdr:nvSpPr>
      <xdr:spPr>
        <a:xfrm>
          <a:off x="13535823" y="2897458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323915</xdr:colOff>
      <xdr:row>12</xdr:row>
      <xdr:rowOff>154258</xdr:rowOff>
    </xdr:from>
    <xdr:to>
      <xdr:col>22</xdr:col>
      <xdr:colOff>424962</xdr:colOff>
      <xdr:row>13</xdr:row>
      <xdr:rowOff>72096</xdr:rowOff>
    </xdr:to>
    <xdr:sp macro="" textlink="">
      <xdr:nvSpPr>
        <xdr:cNvPr id="1271" name="Owal 1270">
          <a:extLst>
            <a:ext uri="{FF2B5EF4-FFF2-40B4-BE49-F238E27FC236}">
              <a16:creationId xmlns:a16="http://schemas.microsoft.com/office/drawing/2014/main" id="{7F390AA8-3026-4D07-9A08-EED56C65601A}"/>
            </a:ext>
          </a:extLst>
        </xdr:cNvPr>
        <xdr:cNvSpPr/>
      </xdr:nvSpPr>
      <xdr:spPr>
        <a:xfrm>
          <a:off x="13735115" y="2334750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341500</xdr:colOff>
      <xdr:row>13</xdr:row>
      <xdr:rowOff>72196</xdr:rowOff>
    </xdr:from>
    <xdr:to>
      <xdr:col>23</xdr:col>
      <xdr:colOff>442547</xdr:colOff>
      <xdr:row>13</xdr:row>
      <xdr:rowOff>171742</xdr:rowOff>
    </xdr:to>
    <xdr:sp macro="" textlink="">
      <xdr:nvSpPr>
        <xdr:cNvPr id="1272" name="Owal 1271">
          <a:extLst>
            <a:ext uri="{FF2B5EF4-FFF2-40B4-BE49-F238E27FC236}">
              <a16:creationId xmlns:a16="http://schemas.microsoft.com/office/drawing/2014/main" id="{F0A131CF-241C-4628-BCA5-7B573741781D}"/>
            </a:ext>
          </a:extLst>
        </xdr:cNvPr>
        <xdr:cNvSpPr/>
      </xdr:nvSpPr>
      <xdr:spPr>
        <a:xfrm>
          <a:off x="14362300" y="2434396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534930</xdr:colOff>
      <xdr:row>13</xdr:row>
      <xdr:rowOff>83919</xdr:rowOff>
    </xdr:from>
    <xdr:to>
      <xdr:col>23</xdr:col>
      <xdr:colOff>26377</xdr:colOff>
      <xdr:row>14</xdr:row>
      <xdr:rowOff>1757</xdr:rowOff>
    </xdr:to>
    <xdr:sp macro="" textlink="">
      <xdr:nvSpPr>
        <xdr:cNvPr id="1273" name="Owal 1272">
          <a:extLst>
            <a:ext uri="{FF2B5EF4-FFF2-40B4-BE49-F238E27FC236}">
              <a16:creationId xmlns:a16="http://schemas.microsoft.com/office/drawing/2014/main" id="{77D0CC6D-E49D-483A-ACEE-BD67EBEA8A37}"/>
            </a:ext>
          </a:extLst>
        </xdr:cNvPr>
        <xdr:cNvSpPr/>
      </xdr:nvSpPr>
      <xdr:spPr>
        <a:xfrm>
          <a:off x="13946130" y="244611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540792</xdr:colOff>
      <xdr:row>14</xdr:row>
      <xdr:rowOff>13581</xdr:rowOff>
    </xdr:from>
    <xdr:to>
      <xdr:col>22</xdr:col>
      <xdr:colOff>32239</xdr:colOff>
      <xdr:row>14</xdr:row>
      <xdr:rowOff>113127</xdr:rowOff>
    </xdr:to>
    <xdr:sp macro="" textlink="">
      <xdr:nvSpPr>
        <xdr:cNvPr id="1274" name="Owal 1273">
          <a:extLst>
            <a:ext uri="{FF2B5EF4-FFF2-40B4-BE49-F238E27FC236}">
              <a16:creationId xmlns:a16="http://schemas.microsoft.com/office/drawing/2014/main" id="{AD83DF4B-4384-4846-AFB2-A1D07DB494C4}"/>
            </a:ext>
          </a:extLst>
        </xdr:cNvPr>
        <xdr:cNvSpPr/>
      </xdr:nvSpPr>
      <xdr:spPr>
        <a:xfrm>
          <a:off x="13342392" y="255748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259438</xdr:colOff>
      <xdr:row>14</xdr:row>
      <xdr:rowOff>130811</xdr:rowOff>
    </xdr:from>
    <xdr:to>
      <xdr:col>22</xdr:col>
      <xdr:colOff>360485</xdr:colOff>
      <xdr:row>15</xdr:row>
      <xdr:rowOff>48650</xdr:rowOff>
    </xdr:to>
    <xdr:sp macro="" textlink="">
      <xdr:nvSpPr>
        <xdr:cNvPr id="1275" name="Owal 1274">
          <a:extLst>
            <a:ext uri="{FF2B5EF4-FFF2-40B4-BE49-F238E27FC236}">
              <a16:creationId xmlns:a16="http://schemas.microsoft.com/office/drawing/2014/main" id="{10B79F2B-CABC-41EF-9D77-DF78E7E04776}"/>
            </a:ext>
          </a:extLst>
        </xdr:cNvPr>
        <xdr:cNvSpPr/>
      </xdr:nvSpPr>
      <xdr:spPr>
        <a:xfrm>
          <a:off x="13670638" y="267471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130485</xdr:colOff>
      <xdr:row>12</xdr:row>
      <xdr:rowOff>148397</xdr:rowOff>
    </xdr:from>
    <xdr:to>
      <xdr:col>23</xdr:col>
      <xdr:colOff>231532</xdr:colOff>
      <xdr:row>13</xdr:row>
      <xdr:rowOff>66235</xdr:rowOff>
    </xdr:to>
    <xdr:sp macro="" textlink="">
      <xdr:nvSpPr>
        <xdr:cNvPr id="1276" name="Owal 1275">
          <a:extLst>
            <a:ext uri="{FF2B5EF4-FFF2-40B4-BE49-F238E27FC236}">
              <a16:creationId xmlns:a16="http://schemas.microsoft.com/office/drawing/2014/main" id="{6E8543AD-E8C9-4119-9197-A841F4C80DB9}"/>
            </a:ext>
          </a:extLst>
        </xdr:cNvPr>
        <xdr:cNvSpPr/>
      </xdr:nvSpPr>
      <xdr:spPr>
        <a:xfrm>
          <a:off x="14151285" y="232888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517347</xdr:colOff>
      <xdr:row>14</xdr:row>
      <xdr:rowOff>25304</xdr:rowOff>
    </xdr:from>
    <xdr:to>
      <xdr:col>24</xdr:col>
      <xdr:colOff>8794</xdr:colOff>
      <xdr:row>14</xdr:row>
      <xdr:rowOff>124850</xdr:rowOff>
    </xdr:to>
    <xdr:sp macro="" textlink="">
      <xdr:nvSpPr>
        <xdr:cNvPr id="1277" name="Owal 1276">
          <a:extLst>
            <a:ext uri="{FF2B5EF4-FFF2-40B4-BE49-F238E27FC236}">
              <a16:creationId xmlns:a16="http://schemas.microsoft.com/office/drawing/2014/main" id="{37DAB20F-9A40-4778-83BA-8EF8D3B4F568}"/>
            </a:ext>
          </a:extLst>
        </xdr:cNvPr>
        <xdr:cNvSpPr/>
      </xdr:nvSpPr>
      <xdr:spPr>
        <a:xfrm>
          <a:off x="14538147" y="2569212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341501</xdr:colOff>
      <xdr:row>16</xdr:row>
      <xdr:rowOff>13581</xdr:rowOff>
    </xdr:from>
    <xdr:to>
      <xdr:col>23</xdr:col>
      <xdr:colOff>442548</xdr:colOff>
      <xdr:row>16</xdr:row>
      <xdr:rowOff>113127</xdr:rowOff>
    </xdr:to>
    <xdr:sp macro="" textlink="">
      <xdr:nvSpPr>
        <xdr:cNvPr id="1278" name="Owal 1277">
          <a:extLst>
            <a:ext uri="{FF2B5EF4-FFF2-40B4-BE49-F238E27FC236}">
              <a16:creationId xmlns:a16="http://schemas.microsoft.com/office/drawing/2014/main" id="{2024EEA2-166F-4668-B7A1-3C11383B17FD}"/>
            </a:ext>
          </a:extLst>
        </xdr:cNvPr>
        <xdr:cNvSpPr/>
      </xdr:nvSpPr>
      <xdr:spPr>
        <a:xfrm>
          <a:off x="14362301" y="2920904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394255</xdr:colOff>
      <xdr:row>14</xdr:row>
      <xdr:rowOff>130811</xdr:rowOff>
    </xdr:from>
    <xdr:to>
      <xdr:col>22</xdr:col>
      <xdr:colOff>495302</xdr:colOff>
      <xdr:row>15</xdr:row>
      <xdr:rowOff>48650</xdr:rowOff>
    </xdr:to>
    <xdr:sp macro="" textlink="">
      <xdr:nvSpPr>
        <xdr:cNvPr id="1279" name="Owal 1278">
          <a:extLst>
            <a:ext uri="{FF2B5EF4-FFF2-40B4-BE49-F238E27FC236}">
              <a16:creationId xmlns:a16="http://schemas.microsoft.com/office/drawing/2014/main" id="{E0BEDD32-4CD8-4E79-BCFF-BC0C0C0A2061}"/>
            </a:ext>
          </a:extLst>
        </xdr:cNvPr>
        <xdr:cNvSpPr/>
      </xdr:nvSpPr>
      <xdr:spPr>
        <a:xfrm>
          <a:off x="13805455" y="2674719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130485</xdr:colOff>
      <xdr:row>17</xdr:row>
      <xdr:rowOff>48749</xdr:rowOff>
    </xdr:from>
    <xdr:to>
      <xdr:col>22</xdr:col>
      <xdr:colOff>231532</xdr:colOff>
      <xdr:row>17</xdr:row>
      <xdr:rowOff>148295</xdr:rowOff>
    </xdr:to>
    <xdr:sp macro="" textlink="">
      <xdr:nvSpPr>
        <xdr:cNvPr id="1280" name="Owal 1279">
          <a:extLst>
            <a:ext uri="{FF2B5EF4-FFF2-40B4-BE49-F238E27FC236}">
              <a16:creationId xmlns:a16="http://schemas.microsoft.com/office/drawing/2014/main" id="{1C172F6C-8030-4C1D-96C9-D1D14F177EB7}"/>
            </a:ext>
          </a:extLst>
        </xdr:cNvPr>
        <xdr:cNvSpPr/>
      </xdr:nvSpPr>
      <xdr:spPr>
        <a:xfrm>
          <a:off x="13541685" y="3137780"/>
          <a:ext cx="101047" cy="9954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110554</xdr:colOff>
      <xdr:row>12</xdr:row>
      <xdr:rowOff>142537</xdr:rowOff>
    </xdr:from>
    <xdr:to>
      <xdr:col>21</xdr:col>
      <xdr:colOff>211601</xdr:colOff>
      <xdr:row>13</xdr:row>
      <xdr:rowOff>60375</xdr:rowOff>
    </xdr:to>
    <xdr:sp macro="" textlink="">
      <xdr:nvSpPr>
        <xdr:cNvPr id="1281" name="Owal 1280">
          <a:extLst>
            <a:ext uri="{FF2B5EF4-FFF2-40B4-BE49-F238E27FC236}">
              <a16:creationId xmlns:a16="http://schemas.microsoft.com/office/drawing/2014/main" id="{14385B44-0348-4797-A6C5-A27ABDEEEE05}"/>
            </a:ext>
          </a:extLst>
        </xdr:cNvPr>
        <xdr:cNvSpPr/>
      </xdr:nvSpPr>
      <xdr:spPr>
        <a:xfrm>
          <a:off x="12912154" y="2323029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262954</xdr:colOff>
      <xdr:row>12</xdr:row>
      <xdr:rowOff>142537</xdr:rowOff>
    </xdr:from>
    <xdr:to>
      <xdr:col>23</xdr:col>
      <xdr:colOff>364001</xdr:colOff>
      <xdr:row>13</xdr:row>
      <xdr:rowOff>60375</xdr:rowOff>
    </xdr:to>
    <xdr:sp macro="" textlink="">
      <xdr:nvSpPr>
        <xdr:cNvPr id="1282" name="Owal 1281">
          <a:extLst>
            <a:ext uri="{FF2B5EF4-FFF2-40B4-BE49-F238E27FC236}">
              <a16:creationId xmlns:a16="http://schemas.microsoft.com/office/drawing/2014/main" id="{51514861-7651-49C9-9041-B317339550C4}"/>
            </a:ext>
          </a:extLst>
        </xdr:cNvPr>
        <xdr:cNvSpPr/>
      </xdr:nvSpPr>
      <xdr:spPr>
        <a:xfrm>
          <a:off x="14283754" y="2323029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473969</xdr:colOff>
      <xdr:row>14</xdr:row>
      <xdr:rowOff>25305</xdr:rowOff>
    </xdr:from>
    <xdr:to>
      <xdr:col>22</xdr:col>
      <xdr:colOff>575016</xdr:colOff>
      <xdr:row>14</xdr:row>
      <xdr:rowOff>124851</xdr:rowOff>
    </xdr:to>
    <xdr:sp macro="" textlink="">
      <xdr:nvSpPr>
        <xdr:cNvPr id="1283" name="Owal 1282">
          <a:extLst>
            <a:ext uri="{FF2B5EF4-FFF2-40B4-BE49-F238E27FC236}">
              <a16:creationId xmlns:a16="http://schemas.microsoft.com/office/drawing/2014/main" id="{9F210653-FA90-4DF5-B994-E1577D109275}"/>
            </a:ext>
          </a:extLst>
        </xdr:cNvPr>
        <xdr:cNvSpPr/>
      </xdr:nvSpPr>
      <xdr:spPr>
        <a:xfrm>
          <a:off x="13885169" y="2569213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257092</xdr:colOff>
      <xdr:row>15</xdr:row>
      <xdr:rowOff>177705</xdr:rowOff>
    </xdr:from>
    <xdr:to>
      <xdr:col>22</xdr:col>
      <xdr:colOff>358139</xdr:colOff>
      <xdr:row>16</xdr:row>
      <xdr:rowOff>95543</xdr:rowOff>
    </xdr:to>
    <xdr:sp macro="" textlink="">
      <xdr:nvSpPr>
        <xdr:cNvPr id="1284" name="Owal 1283">
          <a:extLst>
            <a:ext uri="{FF2B5EF4-FFF2-40B4-BE49-F238E27FC236}">
              <a16:creationId xmlns:a16="http://schemas.microsoft.com/office/drawing/2014/main" id="{DC038462-C115-4C03-B2A5-4F00ADCE5276}"/>
            </a:ext>
          </a:extLst>
        </xdr:cNvPr>
        <xdr:cNvSpPr/>
      </xdr:nvSpPr>
      <xdr:spPr>
        <a:xfrm>
          <a:off x="13668292" y="2903320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274676</xdr:colOff>
      <xdr:row>15</xdr:row>
      <xdr:rowOff>60474</xdr:rowOff>
    </xdr:from>
    <xdr:to>
      <xdr:col>23</xdr:col>
      <xdr:colOff>375723</xdr:colOff>
      <xdr:row>15</xdr:row>
      <xdr:rowOff>160020</xdr:rowOff>
    </xdr:to>
    <xdr:sp macro="" textlink="">
      <xdr:nvSpPr>
        <xdr:cNvPr id="1285" name="Owal 1284">
          <a:extLst>
            <a:ext uri="{FF2B5EF4-FFF2-40B4-BE49-F238E27FC236}">
              <a16:creationId xmlns:a16="http://schemas.microsoft.com/office/drawing/2014/main" id="{ACE6D4C2-7247-4DB5-8608-CE34756F99DF}"/>
            </a:ext>
          </a:extLst>
        </xdr:cNvPr>
        <xdr:cNvSpPr/>
      </xdr:nvSpPr>
      <xdr:spPr>
        <a:xfrm>
          <a:off x="14295476" y="2786089"/>
          <a:ext cx="101047" cy="99546"/>
        </a:xfrm>
        <a:prstGeom prst="ellipse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260024</xdr:colOff>
      <xdr:row>13</xdr:row>
      <xdr:rowOff>83919</xdr:rowOff>
    </xdr:from>
    <xdr:to>
      <xdr:col>22</xdr:col>
      <xdr:colOff>361071</xdr:colOff>
      <xdr:row>14</xdr:row>
      <xdr:rowOff>2930</xdr:rowOff>
    </xdr:to>
    <xdr:sp macro="" textlink="">
      <xdr:nvSpPr>
        <xdr:cNvPr id="1286" name="Owal 1285">
          <a:extLst>
            <a:ext uri="{FF2B5EF4-FFF2-40B4-BE49-F238E27FC236}">
              <a16:creationId xmlns:a16="http://schemas.microsoft.com/office/drawing/2014/main" id="{910D5255-863B-449D-AD39-867097ABE10E}"/>
            </a:ext>
          </a:extLst>
        </xdr:cNvPr>
        <xdr:cNvSpPr/>
      </xdr:nvSpPr>
      <xdr:spPr>
        <a:xfrm>
          <a:off x="13671224" y="244611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125209</xdr:colOff>
      <xdr:row>14</xdr:row>
      <xdr:rowOff>130811</xdr:rowOff>
    </xdr:from>
    <xdr:to>
      <xdr:col>22</xdr:col>
      <xdr:colOff>226256</xdr:colOff>
      <xdr:row>15</xdr:row>
      <xdr:rowOff>49823</xdr:rowOff>
    </xdr:to>
    <xdr:sp macro="" textlink="">
      <xdr:nvSpPr>
        <xdr:cNvPr id="1287" name="Owal 1286">
          <a:extLst>
            <a:ext uri="{FF2B5EF4-FFF2-40B4-BE49-F238E27FC236}">
              <a16:creationId xmlns:a16="http://schemas.microsoft.com/office/drawing/2014/main" id="{2A01A2CD-857A-445A-9DF9-7F9537D3221F}"/>
            </a:ext>
          </a:extLst>
        </xdr:cNvPr>
        <xdr:cNvSpPr/>
      </xdr:nvSpPr>
      <xdr:spPr>
        <a:xfrm>
          <a:off x="13536409" y="267471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66593</xdr:colOff>
      <xdr:row>13</xdr:row>
      <xdr:rowOff>83919</xdr:rowOff>
    </xdr:from>
    <xdr:to>
      <xdr:col>23</xdr:col>
      <xdr:colOff>167640</xdr:colOff>
      <xdr:row>14</xdr:row>
      <xdr:rowOff>2930</xdr:rowOff>
    </xdr:to>
    <xdr:sp macro="" textlink="">
      <xdr:nvSpPr>
        <xdr:cNvPr id="1288" name="Owal 1287">
          <a:extLst>
            <a:ext uri="{FF2B5EF4-FFF2-40B4-BE49-F238E27FC236}">
              <a16:creationId xmlns:a16="http://schemas.microsoft.com/office/drawing/2014/main" id="{DFE7B2DB-D651-4D96-85C9-36FA5F555C7C}"/>
            </a:ext>
          </a:extLst>
        </xdr:cNvPr>
        <xdr:cNvSpPr/>
      </xdr:nvSpPr>
      <xdr:spPr>
        <a:xfrm>
          <a:off x="14087393" y="244611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66593</xdr:colOff>
      <xdr:row>14</xdr:row>
      <xdr:rowOff>136673</xdr:rowOff>
    </xdr:from>
    <xdr:to>
      <xdr:col>23</xdr:col>
      <xdr:colOff>167640</xdr:colOff>
      <xdr:row>15</xdr:row>
      <xdr:rowOff>55685</xdr:rowOff>
    </xdr:to>
    <xdr:sp macro="" textlink="">
      <xdr:nvSpPr>
        <xdr:cNvPr id="1289" name="Owal 1288">
          <a:extLst>
            <a:ext uri="{FF2B5EF4-FFF2-40B4-BE49-F238E27FC236}">
              <a16:creationId xmlns:a16="http://schemas.microsoft.com/office/drawing/2014/main" id="{9FCD51B5-7E11-447D-8F8F-ABA6F5586ACF}"/>
            </a:ext>
          </a:extLst>
        </xdr:cNvPr>
        <xdr:cNvSpPr/>
      </xdr:nvSpPr>
      <xdr:spPr>
        <a:xfrm>
          <a:off x="14087393" y="26805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547239</xdr:colOff>
      <xdr:row>12</xdr:row>
      <xdr:rowOff>148397</xdr:rowOff>
    </xdr:from>
    <xdr:to>
      <xdr:col>24</xdr:col>
      <xdr:colOff>38686</xdr:colOff>
      <xdr:row>13</xdr:row>
      <xdr:rowOff>67408</xdr:rowOff>
    </xdr:to>
    <xdr:sp macro="" textlink="">
      <xdr:nvSpPr>
        <xdr:cNvPr id="1290" name="Owal 1289">
          <a:extLst>
            <a:ext uri="{FF2B5EF4-FFF2-40B4-BE49-F238E27FC236}">
              <a16:creationId xmlns:a16="http://schemas.microsoft.com/office/drawing/2014/main" id="{2947EB08-2B7B-4821-9048-986B7E159DED}"/>
            </a:ext>
          </a:extLst>
        </xdr:cNvPr>
        <xdr:cNvSpPr/>
      </xdr:nvSpPr>
      <xdr:spPr>
        <a:xfrm>
          <a:off x="14568039" y="232888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471039</xdr:colOff>
      <xdr:row>15</xdr:row>
      <xdr:rowOff>60474</xdr:rowOff>
    </xdr:from>
    <xdr:to>
      <xdr:col>22</xdr:col>
      <xdr:colOff>572086</xdr:colOff>
      <xdr:row>15</xdr:row>
      <xdr:rowOff>161193</xdr:rowOff>
    </xdr:to>
    <xdr:sp macro="" textlink="">
      <xdr:nvSpPr>
        <xdr:cNvPr id="1291" name="Owal 1290">
          <a:extLst>
            <a:ext uri="{FF2B5EF4-FFF2-40B4-BE49-F238E27FC236}">
              <a16:creationId xmlns:a16="http://schemas.microsoft.com/office/drawing/2014/main" id="{D3515093-2746-4995-A084-76C3A2C0316B}"/>
            </a:ext>
          </a:extLst>
        </xdr:cNvPr>
        <xdr:cNvSpPr/>
      </xdr:nvSpPr>
      <xdr:spPr>
        <a:xfrm>
          <a:off x="13882239" y="278608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529654</xdr:colOff>
      <xdr:row>17</xdr:row>
      <xdr:rowOff>48750</xdr:rowOff>
    </xdr:from>
    <xdr:to>
      <xdr:col>23</xdr:col>
      <xdr:colOff>21101</xdr:colOff>
      <xdr:row>17</xdr:row>
      <xdr:rowOff>149469</xdr:rowOff>
    </xdr:to>
    <xdr:sp macro="" textlink="">
      <xdr:nvSpPr>
        <xdr:cNvPr id="1292" name="Owal 1291">
          <a:extLst>
            <a:ext uri="{FF2B5EF4-FFF2-40B4-BE49-F238E27FC236}">
              <a16:creationId xmlns:a16="http://schemas.microsoft.com/office/drawing/2014/main" id="{436E72D8-D6B7-48E2-BEA0-731866A25294}"/>
            </a:ext>
          </a:extLst>
        </xdr:cNvPr>
        <xdr:cNvSpPr/>
      </xdr:nvSpPr>
      <xdr:spPr>
        <a:xfrm>
          <a:off x="13940854" y="31377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20</xdr:col>
      <xdr:colOff>523792</xdr:colOff>
      <xdr:row>16</xdr:row>
      <xdr:rowOff>1858</xdr:rowOff>
    </xdr:from>
    <xdr:to>
      <xdr:col>21</xdr:col>
      <xdr:colOff>15239</xdr:colOff>
      <xdr:row>16</xdr:row>
      <xdr:rowOff>102577</xdr:rowOff>
    </xdr:to>
    <xdr:sp macro="" textlink="">
      <xdr:nvSpPr>
        <xdr:cNvPr id="1293" name="Owal 1292">
          <a:extLst>
            <a:ext uri="{FF2B5EF4-FFF2-40B4-BE49-F238E27FC236}">
              <a16:creationId xmlns:a16="http://schemas.microsoft.com/office/drawing/2014/main" id="{0FBDC268-3BDC-4F64-8CDE-8B8161EE625D}"/>
            </a:ext>
          </a:extLst>
        </xdr:cNvPr>
        <xdr:cNvSpPr/>
      </xdr:nvSpPr>
      <xdr:spPr>
        <a:xfrm>
          <a:off x="12715792" y="2909181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24</xdr:col>
      <xdr:colOff>60731</xdr:colOff>
      <xdr:row>15</xdr:row>
      <xdr:rowOff>60474</xdr:rowOff>
    </xdr:from>
    <xdr:to>
      <xdr:col>24</xdr:col>
      <xdr:colOff>161778</xdr:colOff>
      <xdr:row>15</xdr:row>
      <xdr:rowOff>161193</xdr:rowOff>
    </xdr:to>
    <xdr:sp macro="" textlink="">
      <xdr:nvSpPr>
        <xdr:cNvPr id="1294" name="Owal 1293">
          <a:extLst>
            <a:ext uri="{FF2B5EF4-FFF2-40B4-BE49-F238E27FC236}">
              <a16:creationId xmlns:a16="http://schemas.microsoft.com/office/drawing/2014/main" id="{BB644FB2-DD00-420C-BEA7-20F76B0F56C9}"/>
            </a:ext>
          </a:extLst>
        </xdr:cNvPr>
        <xdr:cNvSpPr/>
      </xdr:nvSpPr>
      <xdr:spPr>
        <a:xfrm>
          <a:off x="14691131" y="2786089"/>
          <a:ext cx="101047" cy="100719"/>
        </a:xfrm>
        <a:prstGeom prst="ellipse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335637</xdr:colOff>
      <xdr:row>14</xdr:row>
      <xdr:rowOff>13581</xdr:rowOff>
    </xdr:from>
    <xdr:to>
      <xdr:col>22</xdr:col>
      <xdr:colOff>436684</xdr:colOff>
      <xdr:row>14</xdr:row>
      <xdr:rowOff>113127</xdr:rowOff>
    </xdr:to>
    <xdr:sp macro="" textlink="">
      <xdr:nvSpPr>
        <xdr:cNvPr id="1295" name="Owal 1294">
          <a:extLst>
            <a:ext uri="{FF2B5EF4-FFF2-40B4-BE49-F238E27FC236}">
              <a16:creationId xmlns:a16="http://schemas.microsoft.com/office/drawing/2014/main" id="{FCAD6115-925E-4886-A083-316010C824E8}"/>
            </a:ext>
          </a:extLst>
        </xdr:cNvPr>
        <xdr:cNvSpPr/>
      </xdr:nvSpPr>
      <xdr:spPr>
        <a:xfrm>
          <a:off x="13746837" y="2557489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329776</xdr:colOff>
      <xdr:row>16</xdr:row>
      <xdr:rowOff>113227</xdr:rowOff>
    </xdr:from>
    <xdr:to>
      <xdr:col>22</xdr:col>
      <xdr:colOff>430823</xdr:colOff>
      <xdr:row>17</xdr:row>
      <xdr:rowOff>31065</xdr:rowOff>
    </xdr:to>
    <xdr:sp macro="" textlink="">
      <xdr:nvSpPr>
        <xdr:cNvPr id="1296" name="Owal 1295">
          <a:extLst>
            <a:ext uri="{FF2B5EF4-FFF2-40B4-BE49-F238E27FC236}">
              <a16:creationId xmlns:a16="http://schemas.microsoft.com/office/drawing/2014/main" id="{C1D140E2-9A18-43F9-9D2F-690056DC6954}"/>
            </a:ext>
          </a:extLst>
        </xdr:cNvPr>
        <xdr:cNvSpPr/>
      </xdr:nvSpPr>
      <xdr:spPr>
        <a:xfrm>
          <a:off x="13740976" y="3020550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22</xdr:col>
      <xdr:colOff>540791</xdr:colOff>
      <xdr:row>14</xdr:row>
      <xdr:rowOff>130812</xdr:rowOff>
    </xdr:from>
    <xdr:to>
      <xdr:col>23</xdr:col>
      <xdr:colOff>32238</xdr:colOff>
      <xdr:row>15</xdr:row>
      <xdr:rowOff>48651</xdr:rowOff>
    </xdr:to>
    <xdr:sp macro="" textlink="">
      <xdr:nvSpPr>
        <xdr:cNvPr id="1297" name="Owal 1296">
          <a:extLst>
            <a:ext uri="{FF2B5EF4-FFF2-40B4-BE49-F238E27FC236}">
              <a16:creationId xmlns:a16="http://schemas.microsoft.com/office/drawing/2014/main" id="{55792A0B-FB9F-4F1B-BAEC-A9F621779DD1}"/>
            </a:ext>
          </a:extLst>
        </xdr:cNvPr>
        <xdr:cNvSpPr/>
      </xdr:nvSpPr>
      <xdr:spPr>
        <a:xfrm>
          <a:off x="13951991" y="2674720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271160</xdr:colOff>
      <xdr:row>14</xdr:row>
      <xdr:rowOff>7720</xdr:rowOff>
    </xdr:from>
    <xdr:to>
      <xdr:col>23</xdr:col>
      <xdr:colOff>372207</xdr:colOff>
      <xdr:row>14</xdr:row>
      <xdr:rowOff>107266</xdr:rowOff>
    </xdr:to>
    <xdr:sp macro="" textlink="">
      <xdr:nvSpPr>
        <xdr:cNvPr id="1298" name="Owal 1297">
          <a:extLst>
            <a:ext uri="{FF2B5EF4-FFF2-40B4-BE49-F238E27FC236}">
              <a16:creationId xmlns:a16="http://schemas.microsoft.com/office/drawing/2014/main" id="{85D74C2A-92AB-41E3-A09A-0FC7C0D4CDCF}"/>
            </a:ext>
          </a:extLst>
        </xdr:cNvPr>
        <xdr:cNvSpPr/>
      </xdr:nvSpPr>
      <xdr:spPr>
        <a:xfrm>
          <a:off x="14291960" y="2551628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66006</xdr:colOff>
      <xdr:row>15</xdr:row>
      <xdr:rowOff>171844</xdr:rowOff>
    </xdr:from>
    <xdr:to>
      <xdr:col>23</xdr:col>
      <xdr:colOff>167053</xdr:colOff>
      <xdr:row>16</xdr:row>
      <xdr:rowOff>89682</xdr:rowOff>
    </xdr:to>
    <xdr:sp macro="" textlink="">
      <xdr:nvSpPr>
        <xdr:cNvPr id="1299" name="Owal 1298">
          <a:extLst>
            <a:ext uri="{FF2B5EF4-FFF2-40B4-BE49-F238E27FC236}">
              <a16:creationId xmlns:a16="http://schemas.microsoft.com/office/drawing/2014/main" id="{D3794856-F0A6-4BCE-ADBB-7E154E53A91D}"/>
            </a:ext>
          </a:extLst>
        </xdr:cNvPr>
        <xdr:cNvSpPr/>
      </xdr:nvSpPr>
      <xdr:spPr>
        <a:xfrm>
          <a:off x="14086806" y="2897459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21</xdr:col>
      <xdr:colOff>124622</xdr:colOff>
      <xdr:row>15</xdr:row>
      <xdr:rowOff>66337</xdr:rowOff>
    </xdr:from>
    <xdr:to>
      <xdr:col>21</xdr:col>
      <xdr:colOff>225669</xdr:colOff>
      <xdr:row>15</xdr:row>
      <xdr:rowOff>165883</xdr:rowOff>
    </xdr:to>
    <xdr:sp macro="" textlink="">
      <xdr:nvSpPr>
        <xdr:cNvPr id="1300" name="Owal 1299">
          <a:extLst>
            <a:ext uri="{FF2B5EF4-FFF2-40B4-BE49-F238E27FC236}">
              <a16:creationId xmlns:a16="http://schemas.microsoft.com/office/drawing/2014/main" id="{FE99EA10-5E29-4F56-97D1-C8926478F61B}"/>
            </a:ext>
          </a:extLst>
        </xdr:cNvPr>
        <xdr:cNvSpPr/>
      </xdr:nvSpPr>
      <xdr:spPr>
        <a:xfrm>
          <a:off x="12926222" y="2791952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23</xdr:col>
      <xdr:colOff>542466</xdr:colOff>
      <xdr:row>15</xdr:row>
      <xdr:rowOff>55452</xdr:rowOff>
    </xdr:from>
    <xdr:to>
      <xdr:col>24</xdr:col>
      <xdr:colOff>33913</xdr:colOff>
      <xdr:row>15</xdr:row>
      <xdr:rowOff>154998</xdr:rowOff>
    </xdr:to>
    <xdr:sp macro="" textlink="">
      <xdr:nvSpPr>
        <xdr:cNvPr id="1301" name="Owal 1300">
          <a:extLst>
            <a:ext uri="{FF2B5EF4-FFF2-40B4-BE49-F238E27FC236}">
              <a16:creationId xmlns:a16="http://schemas.microsoft.com/office/drawing/2014/main" id="{68FB2F8E-0346-446B-BD9D-DFCFCD8DC204}"/>
            </a:ext>
          </a:extLst>
        </xdr:cNvPr>
        <xdr:cNvSpPr/>
      </xdr:nvSpPr>
      <xdr:spPr>
        <a:xfrm>
          <a:off x="14563266" y="2831309"/>
          <a:ext cx="101047" cy="99546"/>
        </a:xfrm>
        <a:prstGeom prst="ellipse">
          <a:avLst/>
        </a:prstGeom>
        <a:solidFill>
          <a:srgbClr val="1D1D3A"/>
        </a:solidFill>
        <a:ln>
          <a:solidFill>
            <a:srgbClr val="1D1D3A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8</xdr:col>
      <xdr:colOff>365760</xdr:colOff>
      <xdr:row>17</xdr:row>
      <xdr:rowOff>144780</xdr:rowOff>
    </xdr:from>
    <xdr:to>
      <xdr:col>17</xdr:col>
      <xdr:colOff>567360</xdr:colOff>
      <xdr:row>25</xdr:row>
      <xdr:rowOff>68580</xdr:rowOff>
    </xdr:to>
    <xdr:sp macro="" textlink="">
      <xdr:nvSpPr>
        <xdr:cNvPr id="1312" name="Łuk 1311">
          <a:extLst>
            <a:ext uri="{FF2B5EF4-FFF2-40B4-BE49-F238E27FC236}">
              <a16:creationId xmlns:a16="http://schemas.microsoft.com/office/drawing/2014/main" id="{0B90F516-D2E6-41AD-B052-D468E81693F4}"/>
            </a:ext>
          </a:extLst>
        </xdr:cNvPr>
        <xdr:cNvSpPr/>
      </xdr:nvSpPr>
      <xdr:spPr>
        <a:xfrm>
          <a:off x="5242560" y="3253740"/>
          <a:ext cx="5688000" cy="1386840"/>
        </a:xfrm>
        <a:prstGeom prst="arc">
          <a:avLst>
            <a:gd name="adj1" fmla="val 20785030"/>
            <a:gd name="adj2" fmla="val 20786499"/>
          </a:avLst>
        </a:prstGeom>
        <a:ln w="22225">
          <a:gradFill>
            <a:gsLst>
              <a:gs pos="100000">
                <a:schemeClr val="accent5">
                  <a:lumMod val="40000"/>
                  <a:lumOff val="60000"/>
                </a:schemeClr>
              </a:gs>
              <a:gs pos="68000">
                <a:schemeClr val="accent5">
                  <a:lumMod val="20000"/>
                  <a:lumOff val="80000"/>
                </a:schemeClr>
              </a:gs>
              <a:gs pos="0">
                <a:schemeClr val="accent5">
                  <a:lumMod val="75000"/>
                </a:schemeClr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11</xdr:col>
      <xdr:colOff>175260</xdr:colOff>
      <xdr:row>18</xdr:row>
      <xdr:rowOff>140141</xdr:rowOff>
    </xdr:from>
    <xdr:to>
      <xdr:col>16</xdr:col>
      <xdr:colOff>349706</xdr:colOff>
      <xdr:row>18</xdr:row>
      <xdr:rowOff>151278</xdr:rowOff>
    </xdr:to>
    <xdr:cxnSp macro="">
      <xdr:nvCxnSpPr>
        <xdr:cNvPr id="1315" name="Łącznik prosty 1314">
          <a:extLst>
            <a:ext uri="{FF2B5EF4-FFF2-40B4-BE49-F238E27FC236}">
              <a16:creationId xmlns:a16="http://schemas.microsoft.com/office/drawing/2014/main" id="{216FB21E-0A66-14EA-BC1E-E76CC61CD18D}"/>
            </a:ext>
          </a:extLst>
        </xdr:cNvPr>
        <xdr:cNvCxnSpPr>
          <a:stCxn id="1201" idx="6"/>
          <a:endCxn id="1221" idx="2"/>
        </xdr:cNvCxnSpPr>
      </xdr:nvCxnSpPr>
      <xdr:spPr>
        <a:xfrm>
          <a:off x="6880860" y="3431981"/>
          <a:ext cx="3222446" cy="11137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206182</xdr:colOff>
      <xdr:row>12</xdr:row>
      <xdr:rowOff>157871</xdr:rowOff>
    </xdr:from>
    <xdr:to>
      <xdr:col>16</xdr:col>
      <xdr:colOff>364504</xdr:colOff>
      <xdr:row>18</xdr:row>
      <xdr:rowOff>115254</xdr:rowOff>
    </xdr:to>
    <xdr:cxnSp macro="">
      <xdr:nvCxnSpPr>
        <xdr:cNvPr id="1317" name="Łącznik prosty 1316">
          <a:extLst>
            <a:ext uri="{FF2B5EF4-FFF2-40B4-BE49-F238E27FC236}">
              <a16:creationId xmlns:a16="http://schemas.microsoft.com/office/drawing/2014/main" id="{68E7E193-E544-454E-B960-8A9945FEB549}"/>
            </a:ext>
          </a:extLst>
        </xdr:cNvPr>
        <xdr:cNvCxnSpPr>
          <a:stCxn id="1213" idx="7"/>
          <a:endCxn id="1221" idx="1"/>
        </xdr:cNvCxnSpPr>
      </xdr:nvCxnSpPr>
      <xdr:spPr>
        <a:xfrm>
          <a:off x="5692582" y="2352431"/>
          <a:ext cx="4425522" cy="1054663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175260</xdr:colOff>
      <xdr:row>18</xdr:row>
      <xdr:rowOff>140141</xdr:rowOff>
    </xdr:from>
    <xdr:to>
      <xdr:col>18</xdr:col>
      <xdr:colOff>180451</xdr:colOff>
      <xdr:row>21</xdr:row>
      <xdr:rowOff>150251</xdr:rowOff>
    </xdr:to>
    <xdr:cxnSp macro="">
      <xdr:nvCxnSpPr>
        <xdr:cNvPr id="1321" name="Łącznik prosty 1320">
          <a:extLst>
            <a:ext uri="{FF2B5EF4-FFF2-40B4-BE49-F238E27FC236}">
              <a16:creationId xmlns:a16="http://schemas.microsoft.com/office/drawing/2014/main" id="{F178FAB2-AA35-49BB-B76C-A4A87A0D2DF5}"/>
            </a:ext>
          </a:extLst>
        </xdr:cNvPr>
        <xdr:cNvCxnSpPr>
          <a:stCxn id="1201" idx="6"/>
          <a:endCxn id="1132" idx="1"/>
        </xdr:cNvCxnSpPr>
      </xdr:nvCxnSpPr>
      <xdr:spPr>
        <a:xfrm>
          <a:off x="6880860" y="3431981"/>
          <a:ext cx="4272391" cy="558750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542622</xdr:colOff>
      <xdr:row>18</xdr:row>
      <xdr:rowOff>47705</xdr:rowOff>
    </xdr:from>
    <xdr:to>
      <xdr:col>22</xdr:col>
      <xdr:colOff>97972</xdr:colOff>
      <xdr:row>22</xdr:row>
      <xdr:rowOff>8709</xdr:rowOff>
    </xdr:to>
    <xdr:grpSp>
      <xdr:nvGrpSpPr>
        <xdr:cNvPr id="1081" name="Grupa 1080">
          <a:extLst>
            <a:ext uri="{FF2B5EF4-FFF2-40B4-BE49-F238E27FC236}">
              <a16:creationId xmlns:a16="http://schemas.microsoft.com/office/drawing/2014/main" id="{D92D8316-D49F-4CC0-B0D0-C80BCCDF6BE7}"/>
            </a:ext>
          </a:extLst>
        </xdr:cNvPr>
        <xdr:cNvGrpSpPr/>
      </xdr:nvGrpSpPr>
      <xdr:grpSpPr>
        <a:xfrm>
          <a:off x="11515422" y="3274999"/>
          <a:ext cx="1993750" cy="678181"/>
          <a:chOff x="4460390" y="1098176"/>
          <a:chExt cx="1993750" cy="692524"/>
        </a:xfrm>
      </xdr:grpSpPr>
      <xdr:grpSp>
        <xdr:nvGrpSpPr>
          <xdr:cNvPr id="1082" name="Grupa 1081">
            <a:extLst>
              <a:ext uri="{FF2B5EF4-FFF2-40B4-BE49-F238E27FC236}">
                <a16:creationId xmlns:a16="http://schemas.microsoft.com/office/drawing/2014/main" id="{ABB413BB-1EEB-47C1-B425-EE655C45E95C}"/>
              </a:ext>
            </a:extLst>
          </xdr:cNvPr>
          <xdr:cNvGrpSpPr/>
        </xdr:nvGrpSpPr>
        <xdr:grpSpPr>
          <a:xfrm>
            <a:off x="4460390" y="1098176"/>
            <a:ext cx="1993750" cy="692524"/>
            <a:chOff x="5047130" y="1707776"/>
            <a:chExt cx="1993750" cy="692524"/>
          </a:xfrm>
        </xdr:grpSpPr>
        <xdr:grpSp>
          <xdr:nvGrpSpPr>
            <xdr:cNvPr id="1084" name="Grupa 1083">
              <a:extLst>
                <a:ext uri="{FF2B5EF4-FFF2-40B4-BE49-F238E27FC236}">
                  <a16:creationId xmlns:a16="http://schemas.microsoft.com/office/drawing/2014/main" id="{76875C40-0932-3F20-EE0D-F4F982681C5A}"/>
                </a:ext>
              </a:extLst>
            </xdr:cNvPr>
            <xdr:cNvGrpSpPr/>
          </xdr:nvGrpSpPr>
          <xdr:grpSpPr>
            <a:xfrm>
              <a:off x="5047130" y="1735568"/>
              <a:ext cx="1788009" cy="664732"/>
              <a:chOff x="5047130" y="1735568"/>
              <a:chExt cx="1936377" cy="650837"/>
            </a:xfrm>
          </xdr:grpSpPr>
          <xdr:sp macro="" textlink="">
            <xdr:nvSpPr>
              <xdr:cNvPr id="1087" name="Prostokąt: zaokrąglone rogi 1086">
                <a:extLst>
                  <a:ext uri="{FF2B5EF4-FFF2-40B4-BE49-F238E27FC236}">
                    <a16:creationId xmlns:a16="http://schemas.microsoft.com/office/drawing/2014/main" id="{6AE6A9FD-A298-083E-676E-7F90E1A2BF81}"/>
                  </a:ext>
                </a:extLst>
              </xdr:cNvPr>
              <xdr:cNvSpPr/>
            </xdr:nvSpPr>
            <xdr:spPr>
              <a:xfrm>
                <a:off x="5047130" y="1735568"/>
                <a:ext cx="1936377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88" name="Prostokąt: zaokrąglone rogi 1087">
                <a:extLst>
                  <a:ext uri="{FF2B5EF4-FFF2-40B4-BE49-F238E27FC236}">
                    <a16:creationId xmlns:a16="http://schemas.microsoft.com/office/drawing/2014/main" id="{21DA6A4A-2A82-F827-25E7-EB2FF8D3A51B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accent5">
                  <a:lumMod val="50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5">
          <xdr:nvSpPr>
            <xdr:cNvPr id="1085" name="pole tekstowe 1084">
              <a:extLst>
                <a:ext uri="{FF2B5EF4-FFF2-40B4-BE49-F238E27FC236}">
                  <a16:creationId xmlns:a16="http://schemas.microsoft.com/office/drawing/2014/main" id="{1ACB394B-BC98-F89A-CD46-82477D869539}"/>
                </a:ext>
              </a:extLst>
            </xdr:cNvPr>
            <xdr:cNvSpPr txBox="1"/>
          </xdr:nvSpPr>
          <xdr:spPr>
            <a:xfrm>
              <a:off x="5707380" y="1707776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0435DF3-AA9E-43DB-8821-1E05FB1FEC8E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Egypt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5">
          <xdr:nvSpPr>
            <xdr:cNvPr id="1086" name="pole tekstowe 1085">
              <a:extLst>
                <a:ext uri="{FF2B5EF4-FFF2-40B4-BE49-F238E27FC236}">
                  <a16:creationId xmlns:a16="http://schemas.microsoft.com/office/drawing/2014/main" id="{F61208E1-A35C-2114-F201-56DB2325A53E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84C2BCC-156D-4484-B19F-BE7C9A5611F5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 708 616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83" name="Grafika 1082" descr="Miasto kontur">
            <a:extLst>
              <a:ext uri="{FF2B5EF4-FFF2-40B4-BE49-F238E27FC236}">
                <a16:creationId xmlns:a16="http://schemas.microsoft.com/office/drawing/2014/main" id="{AF3FE05F-92D1-664D-D88E-F0B26A7C1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64778" cy="57553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175260</xdr:colOff>
      <xdr:row>18</xdr:row>
      <xdr:rowOff>140141</xdr:rowOff>
    </xdr:from>
    <xdr:to>
      <xdr:col>12</xdr:col>
      <xdr:colOff>226171</xdr:colOff>
      <xdr:row>26</xdr:row>
      <xdr:rowOff>165491</xdr:rowOff>
    </xdr:to>
    <xdr:cxnSp macro="">
      <xdr:nvCxnSpPr>
        <xdr:cNvPr id="1332" name="Łącznik prosty 1331">
          <a:extLst>
            <a:ext uri="{FF2B5EF4-FFF2-40B4-BE49-F238E27FC236}">
              <a16:creationId xmlns:a16="http://schemas.microsoft.com/office/drawing/2014/main" id="{D16CB055-E72F-4986-BF07-63464780D2FC}"/>
            </a:ext>
          </a:extLst>
        </xdr:cNvPr>
        <xdr:cNvCxnSpPr>
          <a:stCxn id="1201" idx="6"/>
          <a:endCxn id="1142" idx="1"/>
        </xdr:cNvCxnSpPr>
      </xdr:nvCxnSpPr>
      <xdr:spPr>
        <a:xfrm>
          <a:off x="6880860" y="3431981"/>
          <a:ext cx="660511" cy="1488390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447091</xdr:colOff>
      <xdr:row>14</xdr:row>
      <xdr:rowOff>65150</xdr:rowOff>
    </xdr:from>
    <xdr:to>
      <xdr:col>21</xdr:col>
      <xdr:colOff>107625</xdr:colOff>
      <xdr:row>17</xdr:row>
      <xdr:rowOff>170938</xdr:rowOff>
    </xdr:to>
    <xdr:cxnSp macro="">
      <xdr:nvCxnSpPr>
        <xdr:cNvPr id="1336" name="Łącznik prosty 1335">
          <a:extLst>
            <a:ext uri="{FF2B5EF4-FFF2-40B4-BE49-F238E27FC236}">
              <a16:creationId xmlns:a16="http://schemas.microsoft.com/office/drawing/2014/main" id="{FA0FC13B-327D-47A9-8E4F-7AF5449F5954}"/>
            </a:ext>
          </a:extLst>
        </xdr:cNvPr>
        <xdr:cNvCxnSpPr>
          <a:stCxn id="1226" idx="7"/>
          <a:endCxn id="1232" idx="2"/>
        </xdr:cNvCxnSpPr>
      </xdr:nvCxnSpPr>
      <xdr:spPr>
        <a:xfrm flipV="1">
          <a:off x="10810291" y="2625470"/>
          <a:ext cx="2098934" cy="654428"/>
        </a:xfrm>
        <a:prstGeom prst="line">
          <a:avLst/>
        </a:prstGeom>
        <a:ln w="22225">
          <a:gradFill>
            <a:gsLst>
              <a:gs pos="91000">
                <a:schemeClr val="accent5">
                  <a:lumMod val="20000"/>
                  <a:lumOff val="80000"/>
                </a:schemeClr>
              </a:gs>
              <a:gs pos="70000">
                <a:schemeClr val="accent5">
                  <a:lumMod val="40000"/>
                  <a:lumOff val="60000"/>
                </a:schemeClr>
              </a:gs>
              <a:gs pos="53000">
                <a:schemeClr val="accent5">
                  <a:lumMod val="60000"/>
                  <a:lumOff val="40000"/>
                </a:schemeClr>
              </a:gs>
              <a:gs pos="36000">
                <a:schemeClr val="accent5">
                  <a:lumMod val="75000"/>
                </a:schemeClr>
              </a:gs>
              <a:gs pos="20000">
                <a:schemeClr val="accent5">
                  <a:lumMod val="50000"/>
                </a:schemeClr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155922</xdr:colOff>
      <xdr:row>13</xdr:row>
      <xdr:rowOff>147726</xdr:rowOff>
    </xdr:from>
    <xdr:to>
      <xdr:col>17</xdr:col>
      <xdr:colOff>154323</xdr:colOff>
      <xdr:row>17</xdr:row>
      <xdr:rowOff>108729</xdr:rowOff>
    </xdr:to>
    <xdr:grpSp>
      <xdr:nvGrpSpPr>
        <xdr:cNvPr id="1073" name="Grupa 1072">
          <a:extLst>
            <a:ext uri="{FF2B5EF4-FFF2-40B4-BE49-F238E27FC236}">
              <a16:creationId xmlns:a16="http://schemas.microsoft.com/office/drawing/2014/main" id="{1DD533AB-4A7D-4973-BEE1-93AF5669BF18}"/>
            </a:ext>
          </a:extLst>
        </xdr:cNvPr>
        <xdr:cNvGrpSpPr/>
      </xdr:nvGrpSpPr>
      <xdr:grpSpPr>
        <a:xfrm>
          <a:off x="8080722" y="2478550"/>
          <a:ext cx="2436801" cy="678179"/>
          <a:chOff x="4460391" y="1098176"/>
          <a:chExt cx="1993752" cy="692524"/>
        </a:xfrm>
      </xdr:grpSpPr>
      <xdr:grpSp>
        <xdr:nvGrpSpPr>
          <xdr:cNvPr id="1074" name="Grupa 1073">
            <a:extLst>
              <a:ext uri="{FF2B5EF4-FFF2-40B4-BE49-F238E27FC236}">
                <a16:creationId xmlns:a16="http://schemas.microsoft.com/office/drawing/2014/main" id="{28D1ED4C-6AE6-0002-5317-E76275999D29}"/>
              </a:ext>
            </a:extLst>
          </xdr:cNvPr>
          <xdr:cNvGrpSpPr/>
        </xdr:nvGrpSpPr>
        <xdr:grpSpPr>
          <a:xfrm>
            <a:off x="4460391" y="1098176"/>
            <a:ext cx="1993752" cy="692524"/>
            <a:chOff x="5047131" y="1707776"/>
            <a:chExt cx="1993752" cy="692524"/>
          </a:xfrm>
        </xdr:grpSpPr>
        <xdr:grpSp>
          <xdr:nvGrpSpPr>
            <xdr:cNvPr id="1076" name="Grupa 1075">
              <a:extLst>
                <a:ext uri="{FF2B5EF4-FFF2-40B4-BE49-F238E27FC236}">
                  <a16:creationId xmlns:a16="http://schemas.microsoft.com/office/drawing/2014/main" id="{F854ED06-8B12-964E-3F24-5C26FB2B771F}"/>
                </a:ext>
              </a:extLst>
            </xdr:cNvPr>
            <xdr:cNvGrpSpPr/>
          </xdr:nvGrpSpPr>
          <xdr:grpSpPr>
            <a:xfrm>
              <a:off x="5047131" y="1735568"/>
              <a:ext cx="1993752" cy="664732"/>
              <a:chOff x="5047130" y="1735568"/>
              <a:chExt cx="2159192" cy="650837"/>
            </a:xfrm>
          </xdr:grpSpPr>
          <xdr:sp macro="" textlink="">
            <xdr:nvSpPr>
              <xdr:cNvPr id="1079" name="Prostokąt: zaokrąglone rogi 1078">
                <a:extLst>
                  <a:ext uri="{FF2B5EF4-FFF2-40B4-BE49-F238E27FC236}">
                    <a16:creationId xmlns:a16="http://schemas.microsoft.com/office/drawing/2014/main" id="{5B12CFDA-A432-3290-EB8B-637C26D70281}"/>
                  </a:ext>
                </a:extLst>
              </xdr:cNvPr>
              <xdr:cNvSpPr/>
            </xdr:nvSpPr>
            <xdr:spPr>
              <a:xfrm>
                <a:off x="5047130" y="1735568"/>
                <a:ext cx="2159192" cy="650837"/>
              </a:xfrm>
              <a:prstGeom prst="roundRect">
                <a:avLst/>
              </a:prstGeom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">
            <xdr:nvSpPr>
              <xdr:cNvPr id="1080" name="Prostokąt: zaokrąglone rogi 1079">
                <a:extLst>
                  <a:ext uri="{FF2B5EF4-FFF2-40B4-BE49-F238E27FC236}">
                    <a16:creationId xmlns:a16="http://schemas.microsoft.com/office/drawing/2014/main" id="{BC57724D-A2F3-8BEC-4EA5-E4B8D28F4FAE}"/>
                  </a:ext>
                </a:extLst>
              </xdr:cNvPr>
              <xdr:cNvSpPr/>
            </xdr:nvSpPr>
            <xdr:spPr>
              <a:xfrm>
                <a:off x="5187875" y="1807284"/>
                <a:ext cx="484094" cy="467958"/>
              </a:xfrm>
              <a:prstGeom prst="roundRect">
                <a:avLst/>
              </a:prstGeom>
              <a:solidFill>
                <a:schemeClr val="accent5">
                  <a:lumMod val="75000"/>
                </a:schemeClr>
              </a:solidFill>
              <a:ln>
                <a:solidFill>
                  <a:srgbClr val="1D1D3A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</xdr:grpSp>
        <xdr:sp macro="" textlink="'Pivottables 2 - Geographically'!$B$7">
          <xdr:nvSpPr>
            <xdr:cNvPr id="1077" name="pole tekstowe 1076">
              <a:extLst>
                <a:ext uri="{FF2B5EF4-FFF2-40B4-BE49-F238E27FC236}">
                  <a16:creationId xmlns:a16="http://schemas.microsoft.com/office/drawing/2014/main" id="{CAE23E17-AAF6-A521-E102-79E81FAEA004}"/>
                </a:ext>
              </a:extLst>
            </xdr:cNvPr>
            <xdr:cNvSpPr txBox="1"/>
          </xdr:nvSpPr>
          <xdr:spPr>
            <a:xfrm>
              <a:off x="5707380" y="1707776"/>
              <a:ext cx="1333500" cy="32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1142C6B-FFCF-435F-A4AE-73F67B5AACAF}" type="TxLink">
                <a:rPr lang="en-US" sz="16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United Kingdom</a:t>
              </a:fld>
              <a:endParaRPr lang="pl-PL" sz="1600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  <xdr:sp macro="" textlink="'Pivottables 2 - Geographically'!C8">
          <xdr:nvSpPr>
            <xdr:cNvPr id="1078" name="pole tekstowe 1077">
              <a:extLst>
                <a:ext uri="{FF2B5EF4-FFF2-40B4-BE49-F238E27FC236}">
                  <a16:creationId xmlns:a16="http://schemas.microsoft.com/office/drawing/2014/main" id="{4612269C-C8FE-4F2F-817E-5461B3940463}"/>
                </a:ext>
              </a:extLst>
            </xdr:cNvPr>
            <xdr:cNvSpPr txBox="1"/>
          </xdr:nvSpPr>
          <xdr:spPr>
            <a:xfrm>
              <a:off x="5702896" y="2021462"/>
              <a:ext cx="1147484" cy="2787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C3AF9C5-1087-4FDC-9AE6-6B4B631B2032}" type="TxLink">
                <a:rPr lang="en-US" sz="1400" b="0" i="0" u="none" strike="noStrike">
                  <a:solidFill>
                    <a:schemeClr val="bg1"/>
                  </a:solidFill>
                  <a:latin typeface="Bahnschrift" panose="020B0502040204020203" pitchFamily="34" charset="0"/>
                  <a:ea typeface="Calibri"/>
                  <a:cs typeface="Calibri"/>
                </a:rPr>
                <a:pPr/>
                <a:t> 626 044 </a:t>
              </a:fld>
              <a:endParaRPr lang="pl-PL" sz="1400">
                <a:solidFill>
                  <a:schemeClr val="bg1"/>
                </a:solidFill>
                <a:latin typeface="Bahnschrift" panose="020B0502040204020203" pitchFamily="34" charset="0"/>
                <a:ea typeface="Gadugi" panose="020B0502040204020203" pitchFamily="34" charset="0"/>
              </a:endParaRPr>
            </a:p>
          </xdr:txBody>
        </xdr:sp>
      </xdr:grpSp>
      <xdr:pic>
        <xdr:nvPicPr>
          <xdr:cNvPr id="1075" name="Grafika 1074" descr="Miasto kontur">
            <a:extLst>
              <a:ext uri="{FF2B5EF4-FFF2-40B4-BE49-F238E27FC236}">
                <a16:creationId xmlns:a16="http://schemas.microsoft.com/office/drawing/2014/main" id="{83A664FE-5C4B-A532-D588-5B296700F3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41070" y="1186031"/>
            <a:ext cx="514747" cy="575536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501575</xdr:colOff>
      <xdr:row>36</xdr:row>
      <xdr:rowOff>136712</xdr:rowOff>
    </xdr:from>
    <xdr:to>
      <xdr:col>24</xdr:col>
      <xdr:colOff>286869</xdr:colOff>
      <xdr:row>41</xdr:row>
      <xdr:rowOff>80681</xdr:rowOff>
    </xdr:to>
    <xdr:grpSp>
      <xdr:nvGrpSpPr>
        <xdr:cNvPr id="1352" name="Grupa 1351">
          <a:extLst>
            <a:ext uri="{FF2B5EF4-FFF2-40B4-BE49-F238E27FC236}">
              <a16:creationId xmlns:a16="http://schemas.microsoft.com/office/drawing/2014/main" id="{879A2D48-38A7-F26B-AC0F-A9F5AFF8CD0A}"/>
            </a:ext>
          </a:extLst>
        </xdr:cNvPr>
        <xdr:cNvGrpSpPr/>
      </xdr:nvGrpSpPr>
      <xdr:grpSpPr>
        <a:xfrm>
          <a:off x="8426375" y="6591300"/>
          <a:ext cx="6490894" cy="840440"/>
          <a:chOff x="8426375" y="6591300"/>
          <a:chExt cx="6490894" cy="840440"/>
        </a:xfrm>
      </xdr:grpSpPr>
      <xdr:sp macro="" textlink="">
        <xdr:nvSpPr>
          <xdr:cNvPr id="1340" name="pole tekstowe 1339">
            <a:extLst>
              <a:ext uri="{FF2B5EF4-FFF2-40B4-BE49-F238E27FC236}">
                <a16:creationId xmlns:a16="http://schemas.microsoft.com/office/drawing/2014/main" id="{42C94EB5-2B0A-4005-8A59-346DE3B7A25F}"/>
              </a:ext>
            </a:extLst>
          </xdr:cNvPr>
          <xdr:cNvSpPr txBox="1"/>
        </xdr:nvSpPr>
        <xdr:spPr>
          <a:xfrm>
            <a:off x="8426375" y="6627157"/>
            <a:ext cx="1739601" cy="3384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PAYROLL</a:t>
            </a:r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 TAXES </a:t>
            </a:r>
            <a:endParaRPr lang="pl-PL" sz="1400">
              <a:solidFill>
                <a:schemeClr val="bg1">
                  <a:lumMod val="9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341" name="pole tekstowe 1340">
            <a:extLst>
              <a:ext uri="{FF2B5EF4-FFF2-40B4-BE49-F238E27FC236}">
                <a16:creationId xmlns:a16="http://schemas.microsoft.com/office/drawing/2014/main" id="{D3037886-3C82-4C63-9445-35AB886698BD}"/>
              </a:ext>
            </a:extLst>
          </xdr:cNvPr>
          <xdr:cNvSpPr txBox="1"/>
        </xdr:nvSpPr>
        <xdr:spPr>
          <a:xfrm>
            <a:off x="10066916" y="6618193"/>
            <a:ext cx="1847178" cy="2935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PROPERTY</a:t>
            </a:r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 TAXES </a:t>
            </a:r>
            <a:endParaRPr lang="pl-PL" sz="1400">
              <a:solidFill>
                <a:schemeClr val="bg1">
                  <a:lumMod val="9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342" name="pole tekstowe 1341">
            <a:extLst>
              <a:ext uri="{FF2B5EF4-FFF2-40B4-BE49-F238E27FC236}">
                <a16:creationId xmlns:a16="http://schemas.microsoft.com/office/drawing/2014/main" id="{32C484B0-B424-4D17-B42C-C4022C09056B}"/>
              </a:ext>
            </a:extLst>
          </xdr:cNvPr>
          <xdr:cNvSpPr txBox="1"/>
        </xdr:nvSpPr>
        <xdr:spPr>
          <a:xfrm>
            <a:off x="11770209" y="6609228"/>
            <a:ext cx="1569272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EXCICE TAXES </a:t>
            </a:r>
            <a:endParaRPr lang="pl-PL" sz="1400">
              <a:solidFill>
                <a:schemeClr val="bg1">
                  <a:lumMod val="9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343" name="pole tekstowe 1342">
            <a:extLst>
              <a:ext uri="{FF2B5EF4-FFF2-40B4-BE49-F238E27FC236}">
                <a16:creationId xmlns:a16="http://schemas.microsoft.com/office/drawing/2014/main" id="{FEF03B60-C068-40BC-BDBE-A711DE84B2C1}"/>
              </a:ext>
            </a:extLst>
          </xdr:cNvPr>
          <xdr:cNvSpPr txBox="1"/>
        </xdr:nvSpPr>
        <xdr:spPr>
          <a:xfrm>
            <a:off x="13347997" y="6591300"/>
            <a:ext cx="1569272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400" baseline="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TOTAL TAXES </a:t>
            </a:r>
            <a:endParaRPr lang="pl-PL" sz="1400">
              <a:solidFill>
                <a:schemeClr val="bg1">
                  <a:lumMod val="9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1344" name="pole tekstowe 1343">
            <a:extLst>
              <a:ext uri="{FF2B5EF4-FFF2-40B4-BE49-F238E27FC236}">
                <a16:creationId xmlns:a16="http://schemas.microsoft.com/office/drawing/2014/main" id="{3C1A4CF7-43FD-4932-8BD6-ED7AD93FBDD4}"/>
              </a:ext>
            </a:extLst>
          </xdr:cNvPr>
          <xdr:cNvSpPr txBox="1"/>
        </xdr:nvSpPr>
        <xdr:spPr>
          <a:xfrm>
            <a:off x="8542917" y="6860238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9,2%</a:t>
            </a:r>
          </a:p>
        </xdr:txBody>
      </xdr:sp>
      <xdr:sp macro="" textlink="">
        <xdr:nvSpPr>
          <xdr:cNvPr id="1345" name="pole tekstowe 1344">
            <a:extLst>
              <a:ext uri="{FF2B5EF4-FFF2-40B4-BE49-F238E27FC236}">
                <a16:creationId xmlns:a16="http://schemas.microsoft.com/office/drawing/2014/main" id="{48DA7BA1-AC83-4C66-BD12-6E9584D427C6}"/>
              </a:ext>
            </a:extLst>
          </xdr:cNvPr>
          <xdr:cNvSpPr txBox="1"/>
        </xdr:nvSpPr>
        <xdr:spPr>
          <a:xfrm>
            <a:off x="10237247" y="6860240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7,4%</a:t>
            </a:r>
          </a:p>
        </xdr:txBody>
      </xdr:sp>
      <xdr:sp macro="" textlink="">
        <xdr:nvSpPr>
          <xdr:cNvPr id="1346" name="pole tekstowe 1345">
            <a:extLst>
              <a:ext uri="{FF2B5EF4-FFF2-40B4-BE49-F238E27FC236}">
                <a16:creationId xmlns:a16="http://schemas.microsoft.com/office/drawing/2014/main" id="{C9170805-93BE-412E-B044-DB515CBE0193}"/>
              </a:ext>
            </a:extLst>
          </xdr:cNvPr>
          <xdr:cNvSpPr txBox="1"/>
        </xdr:nvSpPr>
        <xdr:spPr>
          <a:xfrm>
            <a:off x="11788141" y="6860240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6,2%</a:t>
            </a:r>
          </a:p>
        </xdr:txBody>
      </xdr:sp>
      <xdr:sp macro="" textlink="">
        <xdr:nvSpPr>
          <xdr:cNvPr id="1347" name="pole tekstowe 1346">
            <a:extLst>
              <a:ext uri="{FF2B5EF4-FFF2-40B4-BE49-F238E27FC236}">
                <a16:creationId xmlns:a16="http://schemas.microsoft.com/office/drawing/2014/main" id="{D3D21B8B-42E7-4E08-8502-93A9B1AF49C8}"/>
              </a:ext>
            </a:extLst>
          </xdr:cNvPr>
          <xdr:cNvSpPr txBox="1"/>
        </xdr:nvSpPr>
        <xdr:spPr>
          <a:xfrm>
            <a:off x="13294212" y="6842310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400">
                <a:solidFill>
                  <a:schemeClr val="bg1">
                    <a:lumMod val="95000"/>
                  </a:schemeClr>
                </a:solidFill>
                <a:latin typeface="Bahnschrift" panose="020B0502040204020203" pitchFamily="34" charset="0"/>
              </a:rPr>
              <a:t>22,8%</a:t>
            </a:r>
          </a:p>
        </xdr:txBody>
      </xdr:sp>
      <xdr:sp macro="" textlink="'Pivottables 2 - Geographically'!J19">
        <xdr:nvSpPr>
          <xdr:cNvPr id="1348" name="pole tekstowe 1347">
            <a:extLst>
              <a:ext uri="{FF2B5EF4-FFF2-40B4-BE49-F238E27FC236}">
                <a16:creationId xmlns:a16="http://schemas.microsoft.com/office/drawing/2014/main" id="{CFAD4E91-1962-4F22-9599-7B80141ED281}"/>
              </a:ext>
            </a:extLst>
          </xdr:cNvPr>
          <xdr:cNvSpPr txBox="1"/>
        </xdr:nvSpPr>
        <xdr:spPr>
          <a:xfrm>
            <a:off x="8623598" y="7120215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866C5E09-4953-4412-BD6F-332453DE37CC}" type="TxLink">
              <a:rPr lang="en-US" sz="1400" b="0" i="0" u="none" strike="noStrike">
                <a:solidFill>
                  <a:schemeClr val="bg1"/>
                </a:solidFill>
                <a:latin typeface="Bahnschrift" panose="020B0502040204020203" pitchFamily="34" charset="0"/>
                <a:ea typeface="Calibri"/>
                <a:cs typeface="Calibri"/>
              </a:rPr>
              <a:pPr algn="ctr"/>
              <a:t>244 753,5 zł</a:t>
            </a:fld>
            <a:endParaRPr lang="pl-PL" sz="14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'Pivottables 2 - Geographically'!K19">
        <xdr:nvSpPr>
          <xdr:cNvPr id="1349" name="pole tekstowe 1348">
            <a:extLst>
              <a:ext uri="{FF2B5EF4-FFF2-40B4-BE49-F238E27FC236}">
                <a16:creationId xmlns:a16="http://schemas.microsoft.com/office/drawing/2014/main" id="{78065AA3-E69D-4BD1-81A0-45968454A1E1}"/>
              </a:ext>
            </a:extLst>
          </xdr:cNvPr>
          <xdr:cNvSpPr txBox="1"/>
        </xdr:nvSpPr>
        <xdr:spPr>
          <a:xfrm>
            <a:off x="10362751" y="7129180"/>
            <a:ext cx="1389978" cy="257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CDE19804-D70F-48F7-8FC2-2A5DA79A39B5}" type="TxLink">
              <a:rPr lang="en-US" sz="1400" b="0" i="0" u="none" strike="noStrike">
                <a:solidFill>
                  <a:schemeClr val="bg1"/>
                </a:solidFill>
                <a:latin typeface="Bahnschrift" panose="020B0502040204020203" pitchFamily="34" charset="0"/>
                <a:ea typeface="Calibri"/>
                <a:cs typeface="Calibri"/>
              </a:rPr>
              <a:pPr algn="ctr"/>
              <a:t>196 866,9 zł</a:t>
            </a:fld>
            <a:endParaRPr lang="pl-PL" sz="14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'Pivottables 2 - Geographically'!L19">
        <xdr:nvSpPr>
          <xdr:cNvPr id="1350" name="pole tekstowe 1349">
            <a:extLst>
              <a:ext uri="{FF2B5EF4-FFF2-40B4-BE49-F238E27FC236}">
                <a16:creationId xmlns:a16="http://schemas.microsoft.com/office/drawing/2014/main" id="{0507E1FE-3B25-435F-9B90-DD7CF264322E}"/>
              </a:ext>
            </a:extLst>
          </xdr:cNvPr>
          <xdr:cNvSpPr txBox="1"/>
        </xdr:nvSpPr>
        <xdr:spPr>
          <a:xfrm>
            <a:off x="11868822" y="7102287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ECC58DD-B76F-49C4-B247-E316ECE7F446}" type="TxLink">
              <a:rPr lang="en-US" sz="1400" b="0" i="0" u="none" strike="noStrike">
                <a:solidFill>
                  <a:schemeClr val="bg1"/>
                </a:solidFill>
                <a:latin typeface="Bahnschrift" panose="020B0502040204020203" pitchFamily="34" charset="0"/>
                <a:ea typeface="Calibri"/>
                <a:cs typeface="Calibri"/>
              </a:rPr>
              <a:pPr algn="ctr"/>
              <a:t>164 942,6 zł</a:t>
            </a:fld>
            <a:endParaRPr lang="pl-PL" sz="14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'Pivottables 2 - Geographically'!M19">
        <xdr:nvSpPr>
          <xdr:cNvPr id="1351" name="pole tekstowe 1350">
            <a:extLst>
              <a:ext uri="{FF2B5EF4-FFF2-40B4-BE49-F238E27FC236}">
                <a16:creationId xmlns:a16="http://schemas.microsoft.com/office/drawing/2014/main" id="{E02B7A64-A8A9-4BCC-B1B6-6C4D3C356362}"/>
              </a:ext>
            </a:extLst>
          </xdr:cNvPr>
          <xdr:cNvSpPr txBox="1"/>
        </xdr:nvSpPr>
        <xdr:spPr>
          <a:xfrm>
            <a:off x="13285246" y="7111252"/>
            <a:ext cx="1389978" cy="31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983A44EC-03E9-4529-B818-CDB46D4DEF79}" type="TxLink">
              <a:rPr lang="en-US" sz="1400" b="0" i="0" u="none" strike="noStrike">
                <a:solidFill>
                  <a:schemeClr val="bg1"/>
                </a:solidFill>
                <a:latin typeface="Bahnschrift" panose="020B0502040204020203" pitchFamily="34" charset="0"/>
                <a:ea typeface="Calibri"/>
                <a:cs typeface="Calibri"/>
              </a:rPr>
              <a:pPr algn="ctr"/>
              <a:t>606 563,0 zł</a:t>
            </a:fld>
            <a:endParaRPr lang="pl-PL" sz="1400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na Romanowska" refreshedDate="45486.695609374998" createdVersion="8" refreshedVersion="8" minRefreshableVersion="3" recordCount="900" xr:uid="{4C50D9ED-5650-4062-8DFA-78C0C3866C28}">
  <cacheSource type="worksheet">
    <worksheetSource name="Table3"/>
  </cacheSource>
  <cacheFields count="9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Income sources" numFmtId="0">
      <sharedItems count="6">
        <s v="Licensing"/>
        <s v="Renting"/>
        <s v="Subscription"/>
        <s v="Usage fees"/>
        <s v="Advertising"/>
        <s v="Asset sale"/>
      </sharedItems>
    </cacheField>
    <cacheField name="Income Breakdowns" numFmtId="0">
      <sharedItems count="15">
        <s v="Software Metered License"/>
        <s v="Floating License"/>
        <s v="Equipments"/>
        <s v="Prime"/>
        <s v="Renewal"/>
        <s v="Premium"/>
        <s v="New "/>
        <s v="Offices"/>
        <s v="Facebook Page"/>
        <s v="Google Ad"/>
        <s v="Company Website"/>
        <s v="Youtube Channel"/>
        <s v="Lands"/>
        <s v="Asset sale"/>
        <s v="Television Ad"/>
      </sharedItems>
    </cacheField>
    <cacheField name="Counts" numFmtId="165">
      <sharedItems containsSemiMixedTypes="0" containsString="0" containsNumber="1" minValue="2" maxValue="10368.4"/>
    </cacheField>
    <cacheField name="Income" numFmtId="165">
      <sharedItems containsSemiMixedTypes="0" containsString="0" containsNumber="1" minValue="100" maxValue="22000"/>
    </cacheField>
    <cacheField name="Target Income" numFmtId="165">
      <sharedItems containsSemiMixedTypes="0" containsString="0" containsNumber="1" minValue="112" maxValue="12480"/>
    </cacheField>
    <cacheField name="operating profit" numFmtId="165">
      <sharedItems containsSemiMixedTypes="0" containsString="0" containsNumber="1" minValue="20" maxValue="4400"/>
    </cacheField>
    <cacheField name="Marketing Strategies" numFmtId="165">
      <sharedItems count="2">
        <s v="B2B"/>
        <s v="B2C"/>
      </sharedItems>
    </cacheField>
  </cacheFields>
  <extLst>
    <ext xmlns:x14="http://schemas.microsoft.com/office/spreadsheetml/2009/9/main" uri="{725AE2AE-9491-48be-B2B4-4EB974FC3084}">
      <x14:pivotCacheDefinition pivotCacheId="5735432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na Romanowska" refreshedDate="45491.643843749996" createdVersion="8" refreshedVersion="8" minRefreshableVersion="3" recordCount="30" xr:uid="{598F5411-3167-4754-BA1A-41AE17FA0D53}">
  <cacheSource type="worksheet">
    <worksheetSource name="Map"/>
  </cacheSource>
  <cacheFields count="4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Country" numFmtId="0">
      <sharedItems count="6">
        <s v="Egypt"/>
        <s v="USA"/>
        <s v="Russia"/>
        <s v="United Kingdom"/>
        <s v="Brazil"/>
        <s v="Canada"/>
      </sharedItems>
    </cacheField>
    <cacheField name="Amount" numFmtId="1">
      <sharedItems containsSemiMixedTypes="0" containsString="0" containsNumber="1" containsInteger="1" minValue="62240" maxValue="387584" count="30">
        <n v="364236"/>
        <n v="197480"/>
        <n v="187412"/>
        <n v="167840"/>
        <n v="126472"/>
        <n v="125960"/>
        <n v="342724"/>
        <n v="238460"/>
        <n v="231288"/>
        <n v="210228"/>
        <n v="135984"/>
        <n v="128888"/>
        <n v="365892"/>
        <n v="188312"/>
        <n v="387584"/>
        <n v="178572"/>
        <n v="127296"/>
        <n v="125136"/>
        <n v="204528"/>
        <n v="129304"/>
        <n v="127904"/>
        <n v="219404"/>
        <n v="73912"/>
        <n v="71992"/>
        <n v="190380"/>
        <n v="112620"/>
        <n v="109940"/>
        <n v="106948"/>
        <n v="62256"/>
        <n v="62240"/>
      </sharedItems>
    </cacheField>
    <cacheField name="Target" numFmtId="1">
      <sharedItems containsSemiMixedTypes="0" containsString="0" containsNumber="1" minValue="90151.200000000041" maxValue="700000"/>
    </cacheField>
  </cacheFields>
  <extLst>
    <ext xmlns:x14="http://schemas.microsoft.com/office/spreadsheetml/2009/9/main" uri="{725AE2AE-9491-48be-B2B4-4EB974FC3084}">
      <x14:pivotCacheDefinition pivotCacheId="14228605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x v="0"/>
    <x v="0"/>
    <n v="3566"/>
    <n v="5492.76"/>
    <n v="5126.576"/>
    <n v="1098.5520000000001"/>
    <x v="0"/>
  </r>
  <r>
    <x v="0"/>
    <x v="0"/>
    <x v="0"/>
    <x v="1"/>
    <n v="2498"/>
    <n v="9600"/>
    <n v="8960"/>
    <n v="1920"/>
    <x v="0"/>
  </r>
  <r>
    <x v="0"/>
    <x v="0"/>
    <x v="1"/>
    <x v="2"/>
    <n v="1245"/>
    <n v="5492.6399999999994"/>
    <n v="5126.4639999999999"/>
    <n v="1098.528"/>
    <x v="0"/>
  </r>
  <r>
    <x v="0"/>
    <x v="0"/>
    <x v="2"/>
    <x v="3"/>
    <n v="644"/>
    <n v="6892.2"/>
    <n v="6432.72"/>
    <n v="1378.44"/>
    <x v="0"/>
  </r>
  <r>
    <x v="0"/>
    <x v="0"/>
    <x v="3"/>
    <x v="4"/>
    <n v="643"/>
    <n v="7700"/>
    <n v="7840"/>
    <n v="1540"/>
    <x v="0"/>
  </r>
  <r>
    <x v="0"/>
    <x v="0"/>
    <x v="2"/>
    <x v="5"/>
    <n v="455"/>
    <n v="5265.39"/>
    <n v="5128.0320000000002"/>
    <n v="1053.0780000000002"/>
    <x v="0"/>
  </r>
  <r>
    <x v="0"/>
    <x v="0"/>
    <x v="3"/>
    <x v="6"/>
    <n v="345"/>
    <n v="9016"/>
    <n v="7840"/>
    <n v="1803.2"/>
    <x v="0"/>
  </r>
  <r>
    <x v="0"/>
    <x v="0"/>
    <x v="1"/>
    <x v="7"/>
    <n v="122"/>
    <n v="2696.75"/>
    <n v="112"/>
    <n v="539.35"/>
    <x v="0"/>
  </r>
  <r>
    <x v="0"/>
    <x v="0"/>
    <x v="4"/>
    <x v="8"/>
    <n v="78"/>
    <n v="5492.6399999999994"/>
    <n v="5126.4639999999999"/>
    <n v="1098.528"/>
    <x v="0"/>
  </r>
  <r>
    <x v="0"/>
    <x v="0"/>
    <x v="4"/>
    <x v="9"/>
    <n v="76"/>
    <n v="5492.28"/>
    <n v="5126.1279999999997"/>
    <n v="1098.4559999999999"/>
    <x v="0"/>
  </r>
  <r>
    <x v="0"/>
    <x v="0"/>
    <x v="4"/>
    <x v="10"/>
    <n v="46"/>
    <n v="240"/>
    <n v="224"/>
    <n v="48"/>
    <x v="0"/>
  </r>
  <r>
    <x v="0"/>
    <x v="0"/>
    <x v="4"/>
    <x v="11"/>
    <n v="34"/>
    <n v="5492.16"/>
    <n v="5126.0160000000005"/>
    <n v="1098.432"/>
    <x v="0"/>
  </r>
  <r>
    <x v="0"/>
    <x v="0"/>
    <x v="1"/>
    <x v="12"/>
    <n v="7"/>
    <n v="3666.3"/>
    <n v="224"/>
    <n v="733.2600000000001"/>
    <x v="0"/>
  </r>
  <r>
    <x v="0"/>
    <x v="0"/>
    <x v="5"/>
    <x v="13"/>
    <n v="3"/>
    <n v="7260"/>
    <n v="7392"/>
    <n v="1452"/>
    <x v="0"/>
  </r>
  <r>
    <x v="0"/>
    <x v="0"/>
    <x v="4"/>
    <x v="14"/>
    <n v="3"/>
    <n v="5035.0300000000007"/>
    <n v="5126.576"/>
    <n v="1007.0060000000002"/>
    <x v="0"/>
  </r>
  <r>
    <x v="0"/>
    <x v="1"/>
    <x v="0"/>
    <x v="0"/>
    <n v="3566"/>
    <n v="5035.0300000000007"/>
    <n v="5126.576"/>
    <n v="1007.0060000000002"/>
    <x v="0"/>
  </r>
  <r>
    <x v="0"/>
    <x v="1"/>
    <x v="0"/>
    <x v="1"/>
    <n v="2498"/>
    <n v="8800"/>
    <n v="8960"/>
    <n v="1760"/>
    <x v="0"/>
  </r>
  <r>
    <x v="0"/>
    <x v="1"/>
    <x v="1"/>
    <x v="2"/>
    <n v="1245"/>
    <n v="5034.92"/>
    <n v="5126.4639999999999"/>
    <n v="1006.984"/>
    <x v="0"/>
  </r>
  <r>
    <x v="0"/>
    <x v="1"/>
    <x v="2"/>
    <x v="3"/>
    <n v="644"/>
    <n v="6317.85"/>
    <n v="6432.72"/>
    <n v="1263.5700000000002"/>
    <x v="0"/>
  </r>
  <r>
    <x v="0"/>
    <x v="1"/>
    <x v="3"/>
    <x v="4"/>
    <n v="643"/>
    <n v="7000"/>
    <n v="7840"/>
    <n v="1400"/>
    <x v="0"/>
  </r>
  <r>
    <x v="0"/>
    <x v="1"/>
    <x v="2"/>
    <x v="5"/>
    <n v="455"/>
    <n v="4578.6000000000004"/>
    <n v="5128.0320000000002"/>
    <n v="915.72000000000014"/>
    <x v="0"/>
  </r>
  <r>
    <x v="0"/>
    <x v="1"/>
    <x v="3"/>
    <x v="6"/>
    <n v="345"/>
    <n v="7000"/>
    <n v="7840"/>
    <n v="1400"/>
    <x v="0"/>
  </r>
  <r>
    <x v="0"/>
    <x v="1"/>
    <x v="1"/>
    <x v="7"/>
    <n v="122"/>
    <n v="100"/>
    <n v="112"/>
    <n v="20"/>
    <x v="0"/>
  </r>
  <r>
    <x v="0"/>
    <x v="1"/>
    <x v="4"/>
    <x v="8"/>
    <n v="78"/>
    <n v="4577.2"/>
    <n v="5126.4639999999999"/>
    <n v="915.44"/>
    <x v="0"/>
  </r>
  <r>
    <x v="0"/>
    <x v="1"/>
    <x v="4"/>
    <x v="9"/>
    <n v="76"/>
    <n v="4576.8999999999996"/>
    <n v="5126.1279999999997"/>
    <n v="915.38"/>
    <x v="0"/>
  </r>
  <r>
    <x v="0"/>
    <x v="1"/>
    <x v="4"/>
    <x v="10"/>
    <n v="46"/>
    <n v="200"/>
    <n v="224"/>
    <n v="40"/>
    <x v="0"/>
  </r>
  <r>
    <x v="0"/>
    <x v="1"/>
    <x v="4"/>
    <x v="11"/>
    <n v="34"/>
    <n v="4576.8"/>
    <n v="5126.0160000000005"/>
    <n v="915.36000000000013"/>
    <x v="0"/>
  </r>
  <r>
    <x v="0"/>
    <x v="1"/>
    <x v="1"/>
    <x v="12"/>
    <n v="7"/>
    <n v="200"/>
    <n v="224"/>
    <n v="40"/>
    <x v="0"/>
  </r>
  <r>
    <x v="0"/>
    <x v="1"/>
    <x v="4"/>
    <x v="14"/>
    <n v="3"/>
    <n v="4577.3"/>
    <n v="5126.576"/>
    <n v="915.46"/>
    <x v="0"/>
  </r>
  <r>
    <x v="0"/>
    <x v="1"/>
    <x v="5"/>
    <x v="13"/>
    <n v="2"/>
    <n v="6600"/>
    <n v="7392"/>
    <n v="1320"/>
    <x v="0"/>
  </r>
  <r>
    <x v="0"/>
    <x v="2"/>
    <x v="0"/>
    <x v="0"/>
    <n v="3566"/>
    <n v="4577.3"/>
    <n v="5126.576"/>
    <n v="915.46"/>
    <x v="0"/>
  </r>
  <r>
    <x v="0"/>
    <x v="2"/>
    <x v="0"/>
    <x v="1"/>
    <n v="2498"/>
    <n v="8000"/>
    <n v="8960"/>
    <n v="1600"/>
    <x v="0"/>
  </r>
  <r>
    <x v="0"/>
    <x v="2"/>
    <x v="1"/>
    <x v="2"/>
    <n v="1245"/>
    <n v="4577.2"/>
    <n v="5126.4639999999999"/>
    <n v="915.44"/>
    <x v="0"/>
  </r>
  <r>
    <x v="0"/>
    <x v="2"/>
    <x v="2"/>
    <x v="3"/>
    <n v="644"/>
    <n v="5743.5"/>
    <n v="6432.72"/>
    <n v="1148.7"/>
    <x v="0"/>
  </r>
  <r>
    <x v="0"/>
    <x v="2"/>
    <x v="3"/>
    <x v="4"/>
    <n v="643"/>
    <n v="7000"/>
    <n v="7840"/>
    <n v="1400"/>
    <x v="0"/>
  </r>
  <r>
    <x v="0"/>
    <x v="2"/>
    <x v="2"/>
    <x v="5"/>
    <n v="455"/>
    <n v="4578.6000000000004"/>
    <n v="5128.0320000000002"/>
    <n v="915.72000000000014"/>
    <x v="0"/>
  </r>
  <r>
    <x v="0"/>
    <x v="2"/>
    <x v="3"/>
    <x v="6"/>
    <n v="345"/>
    <n v="7000"/>
    <n v="7840"/>
    <n v="1400"/>
    <x v="0"/>
  </r>
  <r>
    <x v="0"/>
    <x v="2"/>
    <x v="1"/>
    <x v="7"/>
    <n v="122"/>
    <n v="100"/>
    <n v="112"/>
    <n v="20"/>
    <x v="0"/>
  </r>
  <r>
    <x v="0"/>
    <x v="2"/>
    <x v="4"/>
    <x v="8"/>
    <n v="78"/>
    <n v="4577.2"/>
    <n v="5126.4639999999999"/>
    <n v="915.44"/>
    <x v="0"/>
  </r>
  <r>
    <x v="0"/>
    <x v="2"/>
    <x v="4"/>
    <x v="9"/>
    <n v="76"/>
    <n v="4576.8999999999996"/>
    <n v="5126.1279999999997"/>
    <n v="915.38"/>
    <x v="0"/>
  </r>
  <r>
    <x v="0"/>
    <x v="2"/>
    <x v="4"/>
    <x v="10"/>
    <n v="46"/>
    <n v="200"/>
    <n v="224"/>
    <n v="40"/>
    <x v="0"/>
  </r>
  <r>
    <x v="0"/>
    <x v="2"/>
    <x v="4"/>
    <x v="11"/>
    <n v="34"/>
    <n v="4576.8"/>
    <n v="5126.0160000000005"/>
    <n v="915.36000000000013"/>
    <x v="1"/>
  </r>
  <r>
    <x v="0"/>
    <x v="2"/>
    <x v="1"/>
    <x v="12"/>
    <n v="7"/>
    <n v="200"/>
    <n v="224"/>
    <n v="40"/>
    <x v="1"/>
  </r>
  <r>
    <x v="0"/>
    <x v="2"/>
    <x v="4"/>
    <x v="14"/>
    <n v="3"/>
    <n v="3333"/>
    <n v="5126.576"/>
    <n v="666.6"/>
    <x v="1"/>
  </r>
  <r>
    <x v="0"/>
    <x v="2"/>
    <x v="5"/>
    <x v="13"/>
    <n v="2"/>
    <n v="6600"/>
    <n v="7392"/>
    <n v="1320"/>
    <x v="1"/>
  </r>
  <r>
    <x v="0"/>
    <x v="3"/>
    <x v="0"/>
    <x v="0"/>
    <n v="3566"/>
    <n v="4577.3"/>
    <n v="5126.576"/>
    <n v="915.46"/>
    <x v="1"/>
  </r>
  <r>
    <x v="0"/>
    <x v="3"/>
    <x v="0"/>
    <x v="1"/>
    <n v="2498"/>
    <n v="8000"/>
    <n v="8960"/>
    <n v="1600"/>
    <x v="1"/>
  </r>
  <r>
    <x v="0"/>
    <x v="3"/>
    <x v="1"/>
    <x v="2"/>
    <n v="1245"/>
    <n v="4577.2"/>
    <n v="5126.4639999999999"/>
    <n v="915.44"/>
    <x v="1"/>
  </r>
  <r>
    <x v="0"/>
    <x v="3"/>
    <x v="2"/>
    <x v="3"/>
    <n v="644"/>
    <n v="5743.5"/>
    <n v="6432.72"/>
    <n v="1148.7"/>
    <x v="1"/>
  </r>
  <r>
    <x v="0"/>
    <x v="3"/>
    <x v="3"/>
    <x v="4"/>
    <n v="643"/>
    <n v="7000"/>
    <n v="7840"/>
    <n v="1400"/>
    <x v="1"/>
  </r>
  <r>
    <x v="0"/>
    <x v="3"/>
    <x v="2"/>
    <x v="5"/>
    <n v="455"/>
    <n v="4578.6000000000004"/>
    <n v="5128.0320000000002"/>
    <n v="915.72000000000014"/>
    <x v="1"/>
  </r>
  <r>
    <x v="0"/>
    <x v="3"/>
    <x v="3"/>
    <x v="6"/>
    <n v="345"/>
    <n v="7000"/>
    <n v="7840"/>
    <n v="1400"/>
    <x v="1"/>
  </r>
  <r>
    <x v="0"/>
    <x v="3"/>
    <x v="1"/>
    <x v="7"/>
    <n v="122"/>
    <n v="100"/>
    <n v="112"/>
    <n v="20"/>
    <x v="1"/>
  </r>
  <r>
    <x v="0"/>
    <x v="3"/>
    <x v="4"/>
    <x v="8"/>
    <n v="78"/>
    <n v="4577.2"/>
    <n v="5126.4639999999999"/>
    <n v="915.44"/>
    <x v="1"/>
  </r>
  <r>
    <x v="0"/>
    <x v="3"/>
    <x v="4"/>
    <x v="9"/>
    <n v="76"/>
    <n v="4576.8999999999996"/>
    <n v="5126.1279999999997"/>
    <n v="915.38"/>
    <x v="1"/>
  </r>
  <r>
    <x v="0"/>
    <x v="3"/>
    <x v="4"/>
    <x v="10"/>
    <n v="46"/>
    <n v="200"/>
    <n v="224"/>
    <n v="40"/>
    <x v="1"/>
  </r>
  <r>
    <x v="0"/>
    <x v="3"/>
    <x v="4"/>
    <x v="11"/>
    <n v="34"/>
    <n v="4576.8"/>
    <n v="5126.0160000000005"/>
    <n v="915.36000000000013"/>
    <x v="1"/>
  </r>
  <r>
    <x v="0"/>
    <x v="3"/>
    <x v="1"/>
    <x v="12"/>
    <n v="7"/>
    <n v="200"/>
    <n v="224"/>
    <n v="40"/>
    <x v="1"/>
  </r>
  <r>
    <x v="0"/>
    <x v="3"/>
    <x v="4"/>
    <x v="14"/>
    <n v="3"/>
    <n v="4577.3"/>
    <n v="5126.576"/>
    <n v="915.46"/>
    <x v="1"/>
  </r>
  <r>
    <x v="0"/>
    <x v="3"/>
    <x v="5"/>
    <x v="13"/>
    <n v="2"/>
    <n v="6600"/>
    <n v="7392"/>
    <n v="1320"/>
    <x v="1"/>
  </r>
  <r>
    <x v="0"/>
    <x v="4"/>
    <x v="0"/>
    <x v="0"/>
    <n v="3566"/>
    <n v="4577.3"/>
    <n v="5126.576"/>
    <n v="915.46"/>
    <x v="1"/>
  </r>
  <r>
    <x v="0"/>
    <x v="4"/>
    <x v="0"/>
    <x v="1"/>
    <n v="2498"/>
    <n v="8000"/>
    <n v="8960"/>
    <n v="1600"/>
    <x v="1"/>
  </r>
  <r>
    <x v="0"/>
    <x v="4"/>
    <x v="1"/>
    <x v="2"/>
    <n v="1245"/>
    <n v="4577.2"/>
    <n v="5126.4639999999999"/>
    <n v="915.44"/>
    <x v="1"/>
  </r>
  <r>
    <x v="0"/>
    <x v="4"/>
    <x v="2"/>
    <x v="3"/>
    <n v="644"/>
    <n v="5743.5"/>
    <n v="6432.72"/>
    <n v="1148.7"/>
    <x v="1"/>
  </r>
  <r>
    <x v="0"/>
    <x v="4"/>
    <x v="3"/>
    <x v="4"/>
    <n v="643"/>
    <n v="7000"/>
    <n v="7840"/>
    <n v="1400"/>
    <x v="0"/>
  </r>
  <r>
    <x v="0"/>
    <x v="4"/>
    <x v="2"/>
    <x v="5"/>
    <n v="455"/>
    <n v="4578.6000000000004"/>
    <n v="5128.0320000000002"/>
    <n v="915.72000000000014"/>
    <x v="0"/>
  </r>
  <r>
    <x v="0"/>
    <x v="4"/>
    <x v="3"/>
    <x v="6"/>
    <n v="345"/>
    <n v="7000"/>
    <n v="7840"/>
    <n v="1400"/>
    <x v="0"/>
  </r>
  <r>
    <x v="0"/>
    <x v="4"/>
    <x v="1"/>
    <x v="7"/>
    <n v="122"/>
    <n v="100"/>
    <n v="112"/>
    <n v="20"/>
    <x v="0"/>
  </r>
  <r>
    <x v="0"/>
    <x v="4"/>
    <x v="4"/>
    <x v="8"/>
    <n v="78"/>
    <n v="4577.2"/>
    <n v="5126.4639999999999"/>
    <n v="915.44"/>
    <x v="0"/>
  </r>
  <r>
    <x v="0"/>
    <x v="4"/>
    <x v="4"/>
    <x v="9"/>
    <n v="76"/>
    <n v="4576.8999999999996"/>
    <n v="5126.1279999999997"/>
    <n v="915.38"/>
    <x v="0"/>
  </r>
  <r>
    <x v="0"/>
    <x v="4"/>
    <x v="4"/>
    <x v="10"/>
    <n v="46"/>
    <n v="200"/>
    <n v="224"/>
    <n v="40"/>
    <x v="0"/>
  </r>
  <r>
    <x v="0"/>
    <x v="4"/>
    <x v="4"/>
    <x v="11"/>
    <n v="34"/>
    <n v="4576.8"/>
    <n v="5126.0160000000005"/>
    <n v="915.36000000000013"/>
    <x v="0"/>
  </r>
  <r>
    <x v="0"/>
    <x v="4"/>
    <x v="1"/>
    <x v="12"/>
    <n v="7"/>
    <n v="200"/>
    <n v="224"/>
    <n v="40"/>
    <x v="0"/>
  </r>
  <r>
    <x v="0"/>
    <x v="4"/>
    <x v="4"/>
    <x v="14"/>
    <n v="3"/>
    <n v="4577.3"/>
    <n v="5126.576"/>
    <n v="915.46"/>
    <x v="0"/>
  </r>
  <r>
    <x v="0"/>
    <x v="4"/>
    <x v="5"/>
    <x v="13"/>
    <n v="2"/>
    <n v="6600"/>
    <n v="7392"/>
    <n v="1320"/>
    <x v="0"/>
  </r>
  <r>
    <x v="0"/>
    <x v="5"/>
    <x v="0"/>
    <x v="0"/>
    <n v="3566"/>
    <n v="4577.3"/>
    <n v="5126.576"/>
    <n v="915.46"/>
    <x v="0"/>
  </r>
  <r>
    <x v="0"/>
    <x v="5"/>
    <x v="0"/>
    <x v="1"/>
    <n v="2498"/>
    <n v="8000"/>
    <n v="8960"/>
    <n v="1600"/>
    <x v="0"/>
  </r>
  <r>
    <x v="0"/>
    <x v="5"/>
    <x v="1"/>
    <x v="2"/>
    <n v="1245"/>
    <n v="4577.2"/>
    <n v="5126.4639999999999"/>
    <n v="915.44"/>
    <x v="0"/>
  </r>
  <r>
    <x v="0"/>
    <x v="5"/>
    <x v="2"/>
    <x v="3"/>
    <n v="644"/>
    <n v="5743.5"/>
    <n v="6432.72"/>
    <n v="1148.7"/>
    <x v="0"/>
  </r>
  <r>
    <x v="0"/>
    <x v="5"/>
    <x v="3"/>
    <x v="4"/>
    <n v="643"/>
    <n v="7000"/>
    <n v="7840"/>
    <n v="1400"/>
    <x v="0"/>
  </r>
  <r>
    <x v="0"/>
    <x v="5"/>
    <x v="2"/>
    <x v="5"/>
    <n v="455"/>
    <n v="4578.6000000000004"/>
    <n v="5128.0320000000002"/>
    <n v="915.72000000000014"/>
    <x v="0"/>
  </r>
  <r>
    <x v="0"/>
    <x v="5"/>
    <x v="3"/>
    <x v="6"/>
    <n v="345"/>
    <n v="7000"/>
    <n v="7840"/>
    <n v="1400"/>
    <x v="0"/>
  </r>
  <r>
    <x v="0"/>
    <x v="5"/>
    <x v="1"/>
    <x v="7"/>
    <n v="122"/>
    <n v="100"/>
    <n v="112"/>
    <n v="20"/>
    <x v="0"/>
  </r>
  <r>
    <x v="0"/>
    <x v="5"/>
    <x v="4"/>
    <x v="8"/>
    <n v="78"/>
    <n v="4577.2"/>
    <n v="5126.4639999999999"/>
    <n v="915.44"/>
    <x v="0"/>
  </r>
  <r>
    <x v="0"/>
    <x v="5"/>
    <x v="4"/>
    <x v="9"/>
    <n v="76"/>
    <n v="4576.8999999999996"/>
    <n v="5126.1279999999997"/>
    <n v="915.38"/>
    <x v="0"/>
  </r>
  <r>
    <x v="0"/>
    <x v="5"/>
    <x v="4"/>
    <x v="10"/>
    <n v="46"/>
    <n v="200"/>
    <n v="224"/>
    <n v="40"/>
    <x v="0"/>
  </r>
  <r>
    <x v="0"/>
    <x v="5"/>
    <x v="4"/>
    <x v="11"/>
    <n v="34"/>
    <n v="4576.8"/>
    <n v="5126.0160000000005"/>
    <n v="915.36000000000013"/>
    <x v="0"/>
  </r>
  <r>
    <x v="0"/>
    <x v="5"/>
    <x v="1"/>
    <x v="12"/>
    <n v="7"/>
    <n v="200"/>
    <n v="224"/>
    <n v="40"/>
    <x v="0"/>
  </r>
  <r>
    <x v="0"/>
    <x v="5"/>
    <x v="5"/>
    <x v="13"/>
    <n v="3"/>
    <n v="6600"/>
    <n v="7392"/>
    <n v="1320"/>
    <x v="0"/>
  </r>
  <r>
    <x v="0"/>
    <x v="5"/>
    <x v="4"/>
    <x v="14"/>
    <n v="3"/>
    <n v="4577.3"/>
    <n v="5126.576"/>
    <n v="915.46"/>
    <x v="0"/>
  </r>
  <r>
    <x v="0"/>
    <x v="6"/>
    <x v="0"/>
    <x v="0"/>
    <n v="3566"/>
    <n v="4577.3"/>
    <n v="5126.576"/>
    <n v="915.46"/>
    <x v="0"/>
  </r>
  <r>
    <x v="0"/>
    <x v="6"/>
    <x v="0"/>
    <x v="1"/>
    <n v="2498"/>
    <n v="8000"/>
    <n v="8960"/>
    <n v="1600"/>
    <x v="0"/>
  </r>
  <r>
    <x v="0"/>
    <x v="6"/>
    <x v="1"/>
    <x v="2"/>
    <n v="1245"/>
    <n v="4577.2"/>
    <n v="5126.4639999999999"/>
    <n v="915.44"/>
    <x v="0"/>
  </r>
  <r>
    <x v="0"/>
    <x v="6"/>
    <x v="2"/>
    <x v="3"/>
    <n v="644"/>
    <n v="5743.5"/>
    <n v="6432.72"/>
    <n v="1148.7"/>
    <x v="0"/>
  </r>
  <r>
    <x v="0"/>
    <x v="6"/>
    <x v="3"/>
    <x v="4"/>
    <n v="643"/>
    <n v="7000"/>
    <n v="7840"/>
    <n v="1400"/>
    <x v="0"/>
  </r>
  <r>
    <x v="0"/>
    <x v="6"/>
    <x v="2"/>
    <x v="5"/>
    <n v="455"/>
    <n v="4578.6000000000004"/>
    <n v="5128.0320000000002"/>
    <n v="915.72000000000014"/>
    <x v="0"/>
  </r>
  <r>
    <x v="0"/>
    <x v="6"/>
    <x v="3"/>
    <x v="6"/>
    <n v="345"/>
    <n v="7000"/>
    <n v="7840"/>
    <n v="1400"/>
    <x v="0"/>
  </r>
  <r>
    <x v="0"/>
    <x v="6"/>
    <x v="1"/>
    <x v="7"/>
    <n v="122"/>
    <n v="100"/>
    <n v="112"/>
    <n v="20"/>
    <x v="0"/>
  </r>
  <r>
    <x v="0"/>
    <x v="6"/>
    <x v="4"/>
    <x v="8"/>
    <n v="78"/>
    <n v="4577.2"/>
    <n v="5126.4639999999999"/>
    <n v="915.44"/>
    <x v="0"/>
  </r>
  <r>
    <x v="0"/>
    <x v="6"/>
    <x v="4"/>
    <x v="9"/>
    <n v="76"/>
    <n v="4576.8999999999996"/>
    <n v="5126.1279999999997"/>
    <n v="915.38"/>
    <x v="0"/>
  </r>
  <r>
    <x v="0"/>
    <x v="6"/>
    <x v="4"/>
    <x v="10"/>
    <n v="46"/>
    <n v="200"/>
    <n v="224"/>
    <n v="40"/>
    <x v="0"/>
  </r>
  <r>
    <x v="0"/>
    <x v="6"/>
    <x v="4"/>
    <x v="11"/>
    <n v="34"/>
    <n v="4576.8"/>
    <n v="5126.0160000000005"/>
    <n v="915.36000000000013"/>
    <x v="0"/>
  </r>
  <r>
    <x v="0"/>
    <x v="6"/>
    <x v="1"/>
    <x v="12"/>
    <n v="7"/>
    <n v="200"/>
    <n v="224"/>
    <n v="40"/>
    <x v="0"/>
  </r>
  <r>
    <x v="0"/>
    <x v="6"/>
    <x v="4"/>
    <x v="14"/>
    <n v="3"/>
    <n v="4577.3"/>
    <n v="5126.576"/>
    <n v="915.46"/>
    <x v="0"/>
  </r>
  <r>
    <x v="0"/>
    <x v="6"/>
    <x v="5"/>
    <x v="13"/>
    <n v="2"/>
    <n v="6600"/>
    <n v="7392"/>
    <n v="1320"/>
    <x v="0"/>
  </r>
  <r>
    <x v="0"/>
    <x v="7"/>
    <x v="0"/>
    <x v="0"/>
    <n v="3566"/>
    <n v="4577.3"/>
    <n v="5126.576"/>
    <n v="915.46"/>
    <x v="0"/>
  </r>
  <r>
    <x v="0"/>
    <x v="7"/>
    <x v="0"/>
    <x v="1"/>
    <n v="2498"/>
    <n v="8000"/>
    <n v="8960"/>
    <n v="1600"/>
    <x v="1"/>
  </r>
  <r>
    <x v="0"/>
    <x v="7"/>
    <x v="1"/>
    <x v="2"/>
    <n v="1245"/>
    <n v="4577.2"/>
    <n v="5126.4639999999999"/>
    <n v="915.44"/>
    <x v="1"/>
  </r>
  <r>
    <x v="0"/>
    <x v="7"/>
    <x v="2"/>
    <x v="3"/>
    <n v="644"/>
    <n v="5743.5"/>
    <n v="6432.72"/>
    <n v="1148.7"/>
    <x v="1"/>
  </r>
  <r>
    <x v="0"/>
    <x v="7"/>
    <x v="3"/>
    <x v="4"/>
    <n v="643"/>
    <n v="7000"/>
    <n v="7840"/>
    <n v="1400"/>
    <x v="1"/>
  </r>
  <r>
    <x v="0"/>
    <x v="7"/>
    <x v="2"/>
    <x v="5"/>
    <n v="455"/>
    <n v="4578.6000000000004"/>
    <n v="5128.0320000000002"/>
    <n v="915.72000000000014"/>
    <x v="1"/>
  </r>
  <r>
    <x v="0"/>
    <x v="7"/>
    <x v="3"/>
    <x v="6"/>
    <n v="345"/>
    <n v="7000"/>
    <n v="7840"/>
    <n v="1400"/>
    <x v="1"/>
  </r>
  <r>
    <x v="0"/>
    <x v="7"/>
    <x v="1"/>
    <x v="7"/>
    <n v="122"/>
    <n v="100"/>
    <n v="112"/>
    <n v="20"/>
    <x v="1"/>
  </r>
  <r>
    <x v="0"/>
    <x v="7"/>
    <x v="4"/>
    <x v="8"/>
    <n v="78"/>
    <n v="4577.2"/>
    <n v="5126.4639999999999"/>
    <n v="915.44"/>
    <x v="1"/>
  </r>
  <r>
    <x v="0"/>
    <x v="7"/>
    <x v="4"/>
    <x v="9"/>
    <n v="76"/>
    <n v="4576.8999999999996"/>
    <n v="5126.1279999999997"/>
    <n v="915.38"/>
    <x v="1"/>
  </r>
  <r>
    <x v="0"/>
    <x v="7"/>
    <x v="4"/>
    <x v="10"/>
    <n v="46"/>
    <n v="200"/>
    <n v="224"/>
    <n v="40"/>
    <x v="1"/>
  </r>
  <r>
    <x v="0"/>
    <x v="7"/>
    <x v="4"/>
    <x v="11"/>
    <n v="34"/>
    <n v="4576.8"/>
    <n v="5126.0160000000005"/>
    <n v="915.36000000000013"/>
    <x v="1"/>
  </r>
  <r>
    <x v="0"/>
    <x v="7"/>
    <x v="1"/>
    <x v="12"/>
    <n v="7"/>
    <n v="200"/>
    <n v="224"/>
    <n v="40"/>
    <x v="1"/>
  </r>
  <r>
    <x v="0"/>
    <x v="7"/>
    <x v="4"/>
    <x v="14"/>
    <n v="3"/>
    <n v="4577.3"/>
    <n v="5126.576"/>
    <n v="915.46"/>
    <x v="1"/>
  </r>
  <r>
    <x v="0"/>
    <x v="7"/>
    <x v="5"/>
    <x v="13"/>
    <n v="2"/>
    <n v="6600"/>
    <n v="7392"/>
    <n v="1320"/>
    <x v="1"/>
  </r>
  <r>
    <x v="0"/>
    <x v="8"/>
    <x v="0"/>
    <x v="0"/>
    <n v="3566"/>
    <n v="4577.3"/>
    <n v="5126.576"/>
    <n v="915.46"/>
    <x v="1"/>
  </r>
  <r>
    <x v="0"/>
    <x v="8"/>
    <x v="0"/>
    <x v="1"/>
    <n v="2498"/>
    <n v="8000"/>
    <n v="8960"/>
    <n v="1600"/>
    <x v="1"/>
  </r>
  <r>
    <x v="0"/>
    <x v="8"/>
    <x v="1"/>
    <x v="2"/>
    <n v="1245"/>
    <n v="4577.2"/>
    <n v="5126.4639999999999"/>
    <n v="915.44"/>
    <x v="1"/>
  </r>
  <r>
    <x v="0"/>
    <x v="8"/>
    <x v="2"/>
    <x v="3"/>
    <n v="644"/>
    <n v="5743.5"/>
    <n v="6432.72"/>
    <n v="1148.7"/>
    <x v="1"/>
  </r>
  <r>
    <x v="0"/>
    <x v="8"/>
    <x v="3"/>
    <x v="4"/>
    <n v="643"/>
    <n v="7000"/>
    <n v="7840"/>
    <n v="1400"/>
    <x v="1"/>
  </r>
  <r>
    <x v="0"/>
    <x v="8"/>
    <x v="2"/>
    <x v="5"/>
    <n v="455"/>
    <n v="4578.6000000000004"/>
    <n v="5128.0320000000002"/>
    <n v="915.72000000000014"/>
    <x v="1"/>
  </r>
  <r>
    <x v="0"/>
    <x v="8"/>
    <x v="3"/>
    <x v="6"/>
    <n v="345"/>
    <n v="7000"/>
    <n v="7840"/>
    <n v="1400"/>
    <x v="1"/>
  </r>
  <r>
    <x v="0"/>
    <x v="8"/>
    <x v="1"/>
    <x v="7"/>
    <n v="122"/>
    <n v="100"/>
    <n v="112"/>
    <n v="20"/>
    <x v="1"/>
  </r>
  <r>
    <x v="0"/>
    <x v="8"/>
    <x v="4"/>
    <x v="8"/>
    <n v="78"/>
    <n v="4577.2"/>
    <n v="5126.4639999999999"/>
    <n v="915.44"/>
    <x v="1"/>
  </r>
  <r>
    <x v="0"/>
    <x v="8"/>
    <x v="4"/>
    <x v="9"/>
    <n v="76"/>
    <n v="4576.8999999999996"/>
    <n v="5126.1279999999997"/>
    <n v="915.38"/>
    <x v="1"/>
  </r>
  <r>
    <x v="0"/>
    <x v="8"/>
    <x v="4"/>
    <x v="10"/>
    <n v="46"/>
    <n v="200"/>
    <n v="224"/>
    <n v="40"/>
    <x v="1"/>
  </r>
  <r>
    <x v="0"/>
    <x v="8"/>
    <x v="4"/>
    <x v="11"/>
    <n v="34"/>
    <n v="4576.8"/>
    <n v="5126.0160000000005"/>
    <n v="915.36000000000013"/>
    <x v="0"/>
  </r>
  <r>
    <x v="0"/>
    <x v="8"/>
    <x v="1"/>
    <x v="12"/>
    <n v="7"/>
    <n v="200"/>
    <n v="224"/>
    <n v="40"/>
    <x v="0"/>
  </r>
  <r>
    <x v="0"/>
    <x v="8"/>
    <x v="4"/>
    <x v="14"/>
    <n v="3"/>
    <n v="4577.3"/>
    <n v="5126.576"/>
    <n v="915.46"/>
    <x v="0"/>
  </r>
  <r>
    <x v="0"/>
    <x v="8"/>
    <x v="5"/>
    <x v="13"/>
    <n v="2"/>
    <n v="6600"/>
    <n v="7392"/>
    <n v="1320"/>
    <x v="0"/>
  </r>
  <r>
    <x v="0"/>
    <x v="9"/>
    <x v="0"/>
    <x v="0"/>
    <n v="3566"/>
    <n v="4577.3"/>
    <n v="5126.576"/>
    <n v="915.46"/>
    <x v="0"/>
  </r>
  <r>
    <x v="0"/>
    <x v="9"/>
    <x v="0"/>
    <x v="1"/>
    <n v="2498"/>
    <n v="8000"/>
    <n v="8960"/>
    <n v="1600"/>
    <x v="0"/>
  </r>
  <r>
    <x v="0"/>
    <x v="9"/>
    <x v="1"/>
    <x v="2"/>
    <n v="1245"/>
    <n v="4577.2"/>
    <n v="5126.4639999999999"/>
    <n v="915.44"/>
    <x v="0"/>
  </r>
  <r>
    <x v="0"/>
    <x v="9"/>
    <x v="2"/>
    <x v="3"/>
    <n v="644"/>
    <n v="5743.5"/>
    <n v="6432.72"/>
    <n v="1148.7"/>
    <x v="0"/>
  </r>
  <r>
    <x v="0"/>
    <x v="9"/>
    <x v="3"/>
    <x v="4"/>
    <n v="643"/>
    <n v="7000"/>
    <n v="7840"/>
    <n v="1400"/>
    <x v="0"/>
  </r>
  <r>
    <x v="0"/>
    <x v="9"/>
    <x v="2"/>
    <x v="5"/>
    <n v="455"/>
    <n v="4578.6000000000004"/>
    <n v="5128.0320000000002"/>
    <n v="915.72000000000014"/>
    <x v="0"/>
  </r>
  <r>
    <x v="0"/>
    <x v="9"/>
    <x v="3"/>
    <x v="6"/>
    <n v="345"/>
    <n v="7000"/>
    <n v="7840"/>
    <n v="1400"/>
    <x v="0"/>
  </r>
  <r>
    <x v="0"/>
    <x v="9"/>
    <x v="1"/>
    <x v="7"/>
    <n v="122"/>
    <n v="100"/>
    <n v="112"/>
    <n v="20"/>
    <x v="0"/>
  </r>
  <r>
    <x v="0"/>
    <x v="9"/>
    <x v="4"/>
    <x v="8"/>
    <n v="78"/>
    <n v="4577.2"/>
    <n v="5126.4639999999999"/>
    <n v="915.44"/>
    <x v="0"/>
  </r>
  <r>
    <x v="0"/>
    <x v="9"/>
    <x v="4"/>
    <x v="9"/>
    <n v="76"/>
    <n v="4576.8999999999996"/>
    <n v="5126.1279999999997"/>
    <n v="915.38"/>
    <x v="0"/>
  </r>
  <r>
    <x v="0"/>
    <x v="9"/>
    <x v="4"/>
    <x v="10"/>
    <n v="46"/>
    <n v="200"/>
    <n v="224"/>
    <n v="40"/>
    <x v="0"/>
  </r>
  <r>
    <x v="0"/>
    <x v="9"/>
    <x v="4"/>
    <x v="11"/>
    <n v="34"/>
    <n v="4576.8"/>
    <n v="5126.0160000000005"/>
    <n v="915.36000000000013"/>
    <x v="0"/>
  </r>
  <r>
    <x v="0"/>
    <x v="9"/>
    <x v="1"/>
    <x v="12"/>
    <n v="7"/>
    <n v="200"/>
    <n v="224"/>
    <n v="40"/>
    <x v="0"/>
  </r>
  <r>
    <x v="0"/>
    <x v="9"/>
    <x v="4"/>
    <x v="14"/>
    <n v="3"/>
    <n v="4577.3"/>
    <n v="5126.576"/>
    <n v="915.46"/>
    <x v="1"/>
  </r>
  <r>
    <x v="0"/>
    <x v="9"/>
    <x v="5"/>
    <x v="13"/>
    <n v="2"/>
    <n v="6600"/>
    <n v="7392"/>
    <n v="1320"/>
    <x v="1"/>
  </r>
  <r>
    <x v="0"/>
    <x v="10"/>
    <x v="0"/>
    <x v="0"/>
    <n v="3566"/>
    <n v="4577.3"/>
    <n v="5126.576"/>
    <n v="915.46"/>
    <x v="1"/>
  </r>
  <r>
    <x v="0"/>
    <x v="10"/>
    <x v="0"/>
    <x v="1"/>
    <n v="2498"/>
    <n v="8000"/>
    <n v="8960"/>
    <n v="1600"/>
    <x v="1"/>
  </r>
  <r>
    <x v="0"/>
    <x v="10"/>
    <x v="1"/>
    <x v="2"/>
    <n v="1245"/>
    <n v="4577.2"/>
    <n v="5126.4639999999999"/>
    <n v="915.44"/>
    <x v="1"/>
  </r>
  <r>
    <x v="0"/>
    <x v="10"/>
    <x v="2"/>
    <x v="3"/>
    <n v="644"/>
    <n v="5743.5"/>
    <n v="6432.72"/>
    <n v="1148.7"/>
    <x v="1"/>
  </r>
  <r>
    <x v="0"/>
    <x v="10"/>
    <x v="3"/>
    <x v="4"/>
    <n v="643"/>
    <n v="7000"/>
    <n v="7840"/>
    <n v="1400"/>
    <x v="1"/>
  </r>
  <r>
    <x v="0"/>
    <x v="10"/>
    <x v="2"/>
    <x v="5"/>
    <n v="455"/>
    <n v="4578.6000000000004"/>
    <n v="5128.0320000000002"/>
    <n v="915.72000000000014"/>
    <x v="1"/>
  </r>
  <r>
    <x v="0"/>
    <x v="10"/>
    <x v="3"/>
    <x v="6"/>
    <n v="345"/>
    <n v="7000"/>
    <n v="7840"/>
    <n v="1400"/>
    <x v="1"/>
  </r>
  <r>
    <x v="0"/>
    <x v="10"/>
    <x v="1"/>
    <x v="7"/>
    <n v="122"/>
    <n v="100"/>
    <n v="112"/>
    <n v="20"/>
    <x v="1"/>
  </r>
  <r>
    <x v="0"/>
    <x v="10"/>
    <x v="4"/>
    <x v="8"/>
    <n v="78"/>
    <n v="4577.2"/>
    <n v="5126.4639999999999"/>
    <n v="915.44"/>
    <x v="1"/>
  </r>
  <r>
    <x v="0"/>
    <x v="10"/>
    <x v="4"/>
    <x v="9"/>
    <n v="76"/>
    <n v="4576.8999999999996"/>
    <n v="5126.1279999999997"/>
    <n v="915.38"/>
    <x v="1"/>
  </r>
  <r>
    <x v="0"/>
    <x v="10"/>
    <x v="4"/>
    <x v="10"/>
    <n v="46"/>
    <n v="200"/>
    <n v="224"/>
    <n v="40"/>
    <x v="1"/>
  </r>
  <r>
    <x v="0"/>
    <x v="10"/>
    <x v="4"/>
    <x v="11"/>
    <n v="34"/>
    <n v="4576.8"/>
    <n v="5126.0160000000005"/>
    <n v="915.36000000000013"/>
    <x v="1"/>
  </r>
  <r>
    <x v="0"/>
    <x v="10"/>
    <x v="1"/>
    <x v="12"/>
    <n v="7"/>
    <n v="200"/>
    <n v="224"/>
    <n v="40"/>
    <x v="1"/>
  </r>
  <r>
    <x v="0"/>
    <x v="10"/>
    <x v="4"/>
    <x v="14"/>
    <n v="3"/>
    <n v="4577.3"/>
    <n v="5126.576"/>
    <n v="915.46"/>
    <x v="1"/>
  </r>
  <r>
    <x v="0"/>
    <x v="10"/>
    <x v="5"/>
    <x v="13"/>
    <n v="2"/>
    <n v="6600"/>
    <n v="7392"/>
    <n v="1320"/>
    <x v="0"/>
  </r>
  <r>
    <x v="0"/>
    <x v="11"/>
    <x v="0"/>
    <x v="0"/>
    <n v="3566"/>
    <n v="4577.3"/>
    <n v="5126.576"/>
    <n v="915.46"/>
    <x v="0"/>
  </r>
  <r>
    <x v="0"/>
    <x v="11"/>
    <x v="0"/>
    <x v="1"/>
    <n v="2498"/>
    <n v="8000"/>
    <n v="8960"/>
    <n v="1600"/>
    <x v="0"/>
  </r>
  <r>
    <x v="0"/>
    <x v="11"/>
    <x v="1"/>
    <x v="2"/>
    <n v="1245"/>
    <n v="4577.2"/>
    <n v="5126.4639999999999"/>
    <n v="915.44"/>
    <x v="0"/>
  </r>
  <r>
    <x v="0"/>
    <x v="11"/>
    <x v="2"/>
    <x v="3"/>
    <n v="644"/>
    <n v="5743.5"/>
    <n v="6432.72"/>
    <n v="1148.7"/>
    <x v="0"/>
  </r>
  <r>
    <x v="0"/>
    <x v="11"/>
    <x v="3"/>
    <x v="4"/>
    <n v="643"/>
    <n v="7000"/>
    <n v="7840"/>
    <n v="1400"/>
    <x v="1"/>
  </r>
  <r>
    <x v="0"/>
    <x v="11"/>
    <x v="2"/>
    <x v="5"/>
    <n v="455"/>
    <n v="4578.6000000000004"/>
    <n v="5128.0320000000002"/>
    <n v="915.72000000000014"/>
    <x v="1"/>
  </r>
  <r>
    <x v="0"/>
    <x v="11"/>
    <x v="3"/>
    <x v="6"/>
    <n v="345"/>
    <n v="7000"/>
    <n v="7840"/>
    <n v="1400"/>
    <x v="1"/>
  </r>
  <r>
    <x v="0"/>
    <x v="11"/>
    <x v="1"/>
    <x v="7"/>
    <n v="122"/>
    <n v="100"/>
    <n v="112"/>
    <n v="20"/>
    <x v="1"/>
  </r>
  <r>
    <x v="0"/>
    <x v="11"/>
    <x v="4"/>
    <x v="8"/>
    <n v="78"/>
    <n v="4577.2"/>
    <n v="5126.4639999999999"/>
    <n v="915.44"/>
    <x v="1"/>
  </r>
  <r>
    <x v="0"/>
    <x v="11"/>
    <x v="4"/>
    <x v="9"/>
    <n v="76"/>
    <n v="4576.8999999999996"/>
    <n v="5126.1279999999997"/>
    <n v="915.38"/>
    <x v="1"/>
  </r>
  <r>
    <x v="0"/>
    <x v="11"/>
    <x v="4"/>
    <x v="10"/>
    <n v="46"/>
    <n v="200"/>
    <n v="224"/>
    <n v="40"/>
    <x v="1"/>
  </r>
  <r>
    <x v="0"/>
    <x v="11"/>
    <x v="4"/>
    <x v="11"/>
    <n v="34"/>
    <n v="4576.8"/>
    <n v="5126.0160000000005"/>
    <n v="915.36000000000013"/>
    <x v="1"/>
  </r>
  <r>
    <x v="0"/>
    <x v="11"/>
    <x v="1"/>
    <x v="12"/>
    <n v="7"/>
    <n v="200"/>
    <n v="224"/>
    <n v="40"/>
    <x v="1"/>
  </r>
  <r>
    <x v="0"/>
    <x v="11"/>
    <x v="4"/>
    <x v="14"/>
    <n v="3"/>
    <n v="4577.3"/>
    <n v="5126.576"/>
    <n v="915.46"/>
    <x v="0"/>
  </r>
  <r>
    <x v="0"/>
    <x v="11"/>
    <x v="5"/>
    <x v="13"/>
    <n v="2"/>
    <n v="6600"/>
    <n v="7392"/>
    <n v="1320"/>
    <x v="1"/>
  </r>
  <r>
    <x v="1"/>
    <x v="0"/>
    <x v="0"/>
    <x v="0"/>
    <n v="6591.1679999999997"/>
    <n v="4577.3"/>
    <n v="5126.576"/>
    <n v="915.46"/>
    <x v="0"/>
  </r>
  <r>
    <x v="1"/>
    <x v="0"/>
    <x v="0"/>
    <x v="1"/>
    <n v="8270.64"/>
    <n v="8800"/>
    <n v="8960"/>
    <n v="1760"/>
    <x v="0"/>
  </r>
  <r>
    <x v="1"/>
    <x v="0"/>
    <x v="1"/>
    <x v="2"/>
    <n v="8470"/>
    <n v="5034.92"/>
    <n v="5126.4639999999999"/>
    <n v="1006.984"/>
    <x v="0"/>
  </r>
  <r>
    <x v="1"/>
    <x v="0"/>
    <x v="2"/>
    <x v="3"/>
    <n v="6055.1985000000004"/>
    <n v="6317.85"/>
    <n v="6432.72"/>
    <n v="1263.5700000000002"/>
    <x v="0"/>
  </r>
  <r>
    <x v="1"/>
    <x v="0"/>
    <x v="3"/>
    <x v="4"/>
    <n v="10368.4"/>
    <n v="7700"/>
    <n v="7840"/>
    <n v="1540"/>
    <x v="0"/>
  </r>
  <r>
    <x v="1"/>
    <x v="0"/>
    <x v="2"/>
    <x v="5"/>
    <n v="3101.2624999999998"/>
    <n v="5036.46"/>
    <n v="5128.0320000000002"/>
    <n v="1007.292"/>
    <x v="0"/>
  </r>
  <r>
    <x v="1"/>
    <x v="0"/>
    <x v="3"/>
    <x v="6"/>
    <n v="6591.1679999999997"/>
    <n v="7700"/>
    <n v="7840"/>
    <n v="1540"/>
    <x v="0"/>
  </r>
  <r>
    <x v="1"/>
    <x v="0"/>
    <x v="1"/>
    <x v="7"/>
    <n v="6590.7359999999999"/>
    <n v="110"/>
    <n v="112"/>
    <n v="22"/>
    <x v="0"/>
  </r>
  <r>
    <x v="1"/>
    <x v="0"/>
    <x v="4"/>
    <x v="8"/>
    <n v="288"/>
    <n v="5034.92"/>
    <n v="5126.4639999999999"/>
    <n v="1006.984"/>
    <x v="0"/>
  </r>
  <r>
    <x v="1"/>
    <x v="0"/>
    <x v="4"/>
    <x v="9"/>
    <n v="6590.5919999999996"/>
    <n v="4576.8999999999996"/>
    <n v="5126.1279999999997"/>
    <n v="915.38"/>
    <x v="0"/>
  </r>
  <r>
    <x v="1"/>
    <x v="0"/>
    <x v="4"/>
    <x v="10"/>
    <n v="4032.9300000000003"/>
    <n v="200"/>
    <n v="224"/>
    <n v="40"/>
    <x v="0"/>
  </r>
  <r>
    <x v="1"/>
    <x v="0"/>
    <x v="4"/>
    <x v="11"/>
    <n v="7986"/>
    <n v="4576.8"/>
    <n v="5126.0160000000005"/>
    <n v="915.36000000000013"/>
    <x v="0"/>
  </r>
  <r>
    <x v="1"/>
    <x v="0"/>
    <x v="1"/>
    <x v="12"/>
    <n v="5538.5330000000004"/>
    <n v="200"/>
    <n v="224"/>
    <n v="40"/>
    <x v="0"/>
  </r>
  <r>
    <x v="1"/>
    <x v="0"/>
    <x v="5"/>
    <x v="13"/>
    <n v="3"/>
    <n v="6600"/>
    <n v="7392"/>
    <n v="1320"/>
    <x v="0"/>
  </r>
  <r>
    <x v="1"/>
    <x v="0"/>
    <x v="4"/>
    <x v="14"/>
    <n v="3"/>
    <n v="4577.3"/>
    <n v="5126.576"/>
    <n v="915.46"/>
    <x v="0"/>
  </r>
  <r>
    <x v="1"/>
    <x v="1"/>
    <x v="0"/>
    <x v="0"/>
    <n v="3566"/>
    <n v="4577.3"/>
    <n v="5126.576"/>
    <n v="915.46"/>
    <x v="0"/>
  </r>
  <r>
    <x v="1"/>
    <x v="1"/>
    <x v="0"/>
    <x v="1"/>
    <n v="2498"/>
    <n v="8000"/>
    <n v="8960"/>
    <n v="1600"/>
    <x v="0"/>
  </r>
  <r>
    <x v="1"/>
    <x v="1"/>
    <x v="1"/>
    <x v="2"/>
    <n v="1245"/>
    <n v="4577.2"/>
    <n v="5126.4639999999999"/>
    <n v="915.44"/>
    <x v="0"/>
  </r>
  <r>
    <x v="1"/>
    <x v="1"/>
    <x v="2"/>
    <x v="3"/>
    <n v="644"/>
    <n v="5743.5"/>
    <n v="6432.72"/>
    <n v="1148.7"/>
    <x v="0"/>
  </r>
  <r>
    <x v="1"/>
    <x v="1"/>
    <x v="3"/>
    <x v="4"/>
    <n v="643"/>
    <n v="7000"/>
    <n v="7840"/>
    <n v="1400"/>
    <x v="0"/>
  </r>
  <r>
    <x v="1"/>
    <x v="1"/>
    <x v="2"/>
    <x v="5"/>
    <n v="455"/>
    <n v="4578.6000000000004"/>
    <n v="5128.0320000000002"/>
    <n v="915.72000000000014"/>
    <x v="0"/>
  </r>
  <r>
    <x v="1"/>
    <x v="1"/>
    <x v="3"/>
    <x v="6"/>
    <n v="345"/>
    <n v="7000"/>
    <n v="7840"/>
    <n v="1400"/>
    <x v="0"/>
  </r>
  <r>
    <x v="1"/>
    <x v="1"/>
    <x v="1"/>
    <x v="7"/>
    <n v="122"/>
    <n v="100"/>
    <n v="112"/>
    <n v="20"/>
    <x v="0"/>
  </r>
  <r>
    <x v="1"/>
    <x v="1"/>
    <x v="4"/>
    <x v="8"/>
    <n v="78"/>
    <n v="4577.2"/>
    <n v="5126.4639999999999"/>
    <n v="915.44"/>
    <x v="0"/>
  </r>
  <r>
    <x v="1"/>
    <x v="1"/>
    <x v="4"/>
    <x v="9"/>
    <n v="240"/>
    <n v="4576.8999999999996"/>
    <n v="5126.1279999999997"/>
    <n v="915.38"/>
    <x v="0"/>
  </r>
  <r>
    <x v="1"/>
    <x v="1"/>
    <x v="4"/>
    <x v="10"/>
    <n v="5492.16"/>
    <n v="200"/>
    <n v="224"/>
    <n v="40"/>
    <x v="0"/>
  </r>
  <r>
    <x v="1"/>
    <x v="1"/>
    <x v="4"/>
    <x v="11"/>
    <n v="240"/>
    <n v="4576.8"/>
    <n v="5126.0160000000005"/>
    <n v="915.36000000000013"/>
    <x v="0"/>
  </r>
  <r>
    <x v="1"/>
    <x v="1"/>
    <x v="1"/>
    <x v="12"/>
    <n v="5492.76"/>
    <n v="200"/>
    <n v="224"/>
    <n v="40"/>
    <x v="0"/>
  </r>
  <r>
    <x v="1"/>
    <x v="1"/>
    <x v="4"/>
    <x v="14"/>
    <n v="7920"/>
    <n v="4577.3"/>
    <n v="5126.576"/>
    <n v="915.46"/>
    <x v="0"/>
  </r>
  <r>
    <x v="1"/>
    <x v="1"/>
    <x v="5"/>
    <x v="13"/>
    <n v="5492.76"/>
    <n v="6600"/>
    <n v="7392"/>
    <n v="1320"/>
    <x v="0"/>
  </r>
  <r>
    <x v="1"/>
    <x v="2"/>
    <x v="0"/>
    <x v="0"/>
    <n v="9600"/>
    <n v="4577.3"/>
    <n v="5126.576"/>
    <n v="915.46"/>
    <x v="0"/>
  </r>
  <r>
    <x v="1"/>
    <x v="2"/>
    <x v="0"/>
    <x v="1"/>
    <n v="5492.6399999999994"/>
    <n v="8000"/>
    <n v="8960"/>
    <n v="1600"/>
    <x v="0"/>
  </r>
  <r>
    <x v="1"/>
    <x v="2"/>
    <x v="1"/>
    <x v="2"/>
    <n v="6892.2"/>
    <n v="4577.2"/>
    <n v="5126.4639999999999"/>
    <n v="915.44"/>
    <x v="0"/>
  </r>
  <r>
    <x v="1"/>
    <x v="2"/>
    <x v="2"/>
    <x v="3"/>
    <n v="644"/>
    <n v="5743.5"/>
    <n v="6432.72"/>
    <n v="1148.7"/>
    <x v="0"/>
  </r>
  <r>
    <x v="1"/>
    <x v="2"/>
    <x v="3"/>
    <x v="4"/>
    <n v="643"/>
    <n v="7000"/>
    <n v="7840"/>
    <n v="1400"/>
    <x v="0"/>
  </r>
  <r>
    <x v="1"/>
    <x v="2"/>
    <x v="2"/>
    <x v="5"/>
    <n v="455"/>
    <n v="4578.6000000000004"/>
    <n v="5128.0320000000002"/>
    <n v="915.72000000000014"/>
    <x v="0"/>
  </r>
  <r>
    <x v="1"/>
    <x v="2"/>
    <x v="3"/>
    <x v="6"/>
    <n v="345"/>
    <n v="7000"/>
    <n v="7840"/>
    <n v="1400"/>
    <x v="0"/>
  </r>
  <r>
    <x v="1"/>
    <x v="2"/>
    <x v="1"/>
    <x v="7"/>
    <n v="122"/>
    <n v="100"/>
    <n v="112"/>
    <n v="20"/>
    <x v="0"/>
  </r>
  <r>
    <x v="1"/>
    <x v="2"/>
    <x v="4"/>
    <x v="8"/>
    <n v="78"/>
    <n v="4577.2"/>
    <n v="5126.4639999999999"/>
    <n v="915.44"/>
    <x v="0"/>
  </r>
  <r>
    <x v="1"/>
    <x v="2"/>
    <x v="4"/>
    <x v="9"/>
    <n v="76"/>
    <n v="4576.8999999999996"/>
    <n v="5126.1279999999997"/>
    <n v="915.38"/>
    <x v="0"/>
  </r>
  <r>
    <x v="1"/>
    <x v="2"/>
    <x v="4"/>
    <x v="10"/>
    <n v="46"/>
    <n v="200"/>
    <n v="224"/>
    <n v="40"/>
    <x v="0"/>
  </r>
  <r>
    <x v="1"/>
    <x v="2"/>
    <x v="4"/>
    <x v="11"/>
    <n v="34"/>
    <n v="4576.8"/>
    <n v="5126.0160000000005"/>
    <n v="915.36000000000013"/>
    <x v="0"/>
  </r>
  <r>
    <x v="1"/>
    <x v="2"/>
    <x v="1"/>
    <x v="12"/>
    <n v="7"/>
    <n v="200"/>
    <n v="224"/>
    <n v="40"/>
    <x v="0"/>
  </r>
  <r>
    <x v="1"/>
    <x v="2"/>
    <x v="4"/>
    <x v="14"/>
    <n v="3"/>
    <n v="4577.3"/>
    <n v="5126.576"/>
    <n v="915.46"/>
    <x v="0"/>
  </r>
  <r>
    <x v="1"/>
    <x v="2"/>
    <x v="5"/>
    <x v="13"/>
    <n v="2"/>
    <n v="6600"/>
    <n v="7392"/>
    <n v="1320"/>
    <x v="0"/>
  </r>
  <r>
    <x v="1"/>
    <x v="3"/>
    <x v="0"/>
    <x v="0"/>
    <n v="3566"/>
    <n v="4577.3"/>
    <n v="5126.576"/>
    <n v="915.46"/>
    <x v="0"/>
  </r>
  <r>
    <x v="1"/>
    <x v="3"/>
    <x v="0"/>
    <x v="1"/>
    <n v="2498"/>
    <n v="8000"/>
    <n v="8960"/>
    <n v="1600"/>
    <x v="0"/>
  </r>
  <r>
    <x v="1"/>
    <x v="3"/>
    <x v="1"/>
    <x v="2"/>
    <n v="1245"/>
    <n v="4577.2"/>
    <n v="5126.4639999999999"/>
    <n v="915.44"/>
    <x v="0"/>
  </r>
  <r>
    <x v="1"/>
    <x v="3"/>
    <x v="2"/>
    <x v="3"/>
    <n v="644"/>
    <n v="5743.5"/>
    <n v="6432.72"/>
    <n v="1148.7"/>
    <x v="0"/>
  </r>
  <r>
    <x v="1"/>
    <x v="3"/>
    <x v="3"/>
    <x v="4"/>
    <n v="643"/>
    <n v="7000"/>
    <n v="7840"/>
    <n v="1400"/>
    <x v="0"/>
  </r>
  <r>
    <x v="1"/>
    <x v="3"/>
    <x v="2"/>
    <x v="5"/>
    <n v="455"/>
    <n v="4578.6000000000004"/>
    <n v="5128.0320000000002"/>
    <n v="915.72000000000014"/>
    <x v="0"/>
  </r>
  <r>
    <x v="1"/>
    <x v="3"/>
    <x v="3"/>
    <x v="6"/>
    <n v="345"/>
    <n v="7000"/>
    <n v="7840"/>
    <n v="1400"/>
    <x v="0"/>
  </r>
  <r>
    <x v="1"/>
    <x v="3"/>
    <x v="1"/>
    <x v="7"/>
    <n v="122"/>
    <n v="100"/>
    <n v="112"/>
    <n v="20"/>
    <x v="0"/>
  </r>
  <r>
    <x v="1"/>
    <x v="3"/>
    <x v="4"/>
    <x v="8"/>
    <n v="78"/>
    <n v="4577.2"/>
    <n v="5126.4639999999999"/>
    <n v="915.44"/>
    <x v="0"/>
  </r>
  <r>
    <x v="1"/>
    <x v="3"/>
    <x v="4"/>
    <x v="9"/>
    <n v="76"/>
    <n v="4576.8999999999996"/>
    <n v="5126.1279999999997"/>
    <n v="915.38"/>
    <x v="0"/>
  </r>
  <r>
    <x v="1"/>
    <x v="3"/>
    <x v="4"/>
    <x v="10"/>
    <n v="46"/>
    <n v="200"/>
    <n v="224"/>
    <n v="40"/>
    <x v="0"/>
  </r>
  <r>
    <x v="1"/>
    <x v="3"/>
    <x v="4"/>
    <x v="11"/>
    <n v="34"/>
    <n v="4576.8"/>
    <n v="5126.0160000000005"/>
    <n v="915.36000000000013"/>
    <x v="0"/>
  </r>
  <r>
    <x v="1"/>
    <x v="3"/>
    <x v="1"/>
    <x v="12"/>
    <n v="7"/>
    <n v="200"/>
    <n v="224"/>
    <n v="40"/>
    <x v="0"/>
  </r>
  <r>
    <x v="1"/>
    <x v="3"/>
    <x v="4"/>
    <x v="14"/>
    <n v="3"/>
    <n v="4577.3"/>
    <n v="5126.576"/>
    <n v="915.46"/>
    <x v="0"/>
  </r>
  <r>
    <x v="1"/>
    <x v="3"/>
    <x v="5"/>
    <x v="13"/>
    <n v="2"/>
    <n v="7920"/>
    <n v="10296"/>
    <n v="1584"/>
    <x v="0"/>
  </r>
  <r>
    <x v="1"/>
    <x v="4"/>
    <x v="0"/>
    <x v="0"/>
    <n v="3566"/>
    <n v="5492.76"/>
    <n v="7140.5879999999997"/>
    <n v="1098.5520000000001"/>
    <x v="0"/>
  </r>
  <r>
    <x v="1"/>
    <x v="4"/>
    <x v="0"/>
    <x v="1"/>
    <n v="2498"/>
    <n v="9600"/>
    <n v="12480"/>
    <n v="1920"/>
    <x v="0"/>
  </r>
  <r>
    <x v="1"/>
    <x v="4"/>
    <x v="1"/>
    <x v="2"/>
    <n v="1245"/>
    <n v="5492.6399999999994"/>
    <n v="7140.4319999999989"/>
    <n v="1098.528"/>
    <x v="0"/>
  </r>
  <r>
    <x v="1"/>
    <x v="4"/>
    <x v="2"/>
    <x v="3"/>
    <n v="644"/>
    <n v="6892.2"/>
    <n v="8959.86"/>
    <n v="1378.44"/>
    <x v="0"/>
  </r>
  <r>
    <x v="1"/>
    <x v="4"/>
    <x v="3"/>
    <x v="4"/>
    <n v="643"/>
    <n v="8400"/>
    <n v="10920"/>
    <n v="1680"/>
    <x v="0"/>
  </r>
  <r>
    <x v="1"/>
    <x v="4"/>
    <x v="2"/>
    <x v="5"/>
    <n v="455"/>
    <n v="5494.3200000000006"/>
    <n v="7142.6160000000009"/>
    <n v="1098.8640000000003"/>
    <x v="0"/>
  </r>
  <r>
    <x v="1"/>
    <x v="4"/>
    <x v="3"/>
    <x v="6"/>
    <n v="345"/>
    <n v="8400"/>
    <n v="10920"/>
    <n v="1680"/>
    <x v="0"/>
  </r>
  <r>
    <x v="1"/>
    <x v="4"/>
    <x v="1"/>
    <x v="7"/>
    <n v="122"/>
    <n v="120"/>
    <n v="156"/>
    <n v="24"/>
    <x v="0"/>
  </r>
  <r>
    <x v="1"/>
    <x v="4"/>
    <x v="4"/>
    <x v="8"/>
    <n v="78"/>
    <n v="4577.2"/>
    <n v="5126.4639999999999"/>
    <n v="915.44"/>
    <x v="0"/>
  </r>
  <r>
    <x v="1"/>
    <x v="4"/>
    <x v="4"/>
    <x v="9"/>
    <n v="76"/>
    <n v="4576.8999999999996"/>
    <n v="5126.1279999999997"/>
    <n v="915.38"/>
    <x v="0"/>
  </r>
  <r>
    <x v="1"/>
    <x v="4"/>
    <x v="4"/>
    <x v="10"/>
    <n v="46"/>
    <n v="200"/>
    <n v="224"/>
    <n v="40"/>
    <x v="0"/>
  </r>
  <r>
    <x v="1"/>
    <x v="4"/>
    <x v="4"/>
    <x v="11"/>
    <n v="34"/>
    <n v="4576.8"/>
    <n v="5126.0160000000005"/>
    <n v="915.36000000000013"/>
    <x v="0"/>
  </r>
  <r>
    <x v="1"/>
    <x v="4"/>
    <x v="1"/>
    <x v="12"/>
    <n v="7"/>
    <n v="200"/>
    <n v="224"/>
    <n v="40"/>
    <x v="0"/>
  </r>
  <r>
    <x v="1"/>
    <x v="4"/>
    <x v="4"/>
    <x v="14"/>
    <n v="3"/>
    <n v="4577.3"/>
    <n v="5126.576"/>
    <n v="915.46"/>
    <x v="0"/>
  </r>
  <r>
    <x v="1"/>
    <x v="4"/>
    <x v="5"/>
    <x v="13"/>
    <n v="2"/>
    <n v="6600"/>
    <n v="7392"/>
    <n v="1320"/>
    <x v="0"/>
  </r>
  <r>
    <x v="1"/>
    <x v="5"/>
    <x v="0"/>
    <x v="0"/>
    <n v="3566"/>
    <n v="4577.3"/>
    <n v="5126.576"/>
    <n v="915.46"/>
    <x v="0"/>
  </r>
  <r>
    <x v="1"/>
    <x v="5"/>
    <x v="0"/>
    <x v="1"/>
    <n v="2498"/>
    <n v="8000"/>
    <n v="8960"/>
    <n v="1600"/>
    <x v="0"/>
  </r>
  <r>
    <x v="1"/>
    <x v="5"/>
    <x v="1"/>
    <x v="2"/>
    <n v="1245"/>
    <n v="4577.2"/>
    <n v="5126.4639999999999"/>
    <n v="915.44"/>
    <x v="0"/>
  </r>
  <r>
    <x v="1"/>
    <x v="5"/>
    <x v="2"/>
    <x v="3"/>
    <n v="644"/>
    <n v="5743.5"/>
    <n v="6432.72"/>
    <n v="1148.7"/>
    <x v="0"/>
  </r>
  <r>
    <x v="1"/>
    <x v="5"/>
    <x v="3"/>
    <x v="4"/>
    <n v="643"/>
    <n v="7000"/>
    <n v="7840"/>
    <n v="1400"/>
    <x v="0"/>
  </r>
  <r>
    <x v="1"/>
    <x v="5"/>
    <x v="2"/>
    <x v="5"/>
    <n v="455"/>
    <n v="4578.6000000000004"/>
    <n v="5128.0320000000002"/>
    <n v="915.72000000000014"/>
    <x v="0"/>
  </r>
  <r>
    <x v="1"/>
    <x v="5"/>
    <x v="3"/>
    <x v="6"/>
    <n v="345"/>
    <n v="7000"/>
    <n v="7840"/>
    <n v="1400"/>
    <x v="0"/>
  </r>
  <r>
    <x v="1"/>
    <x v="5"/>
    <x v="1"/>
    <x v="7"/>
    <n v="122"/>
    <n v="100"/>
    <n v="112"/>
    <n v="20"/>
    <x v="0"/>
  </r>
  <r>
    <x v="1"/>
    <x v="5"/>
    <x v="4"/>
    <x v="8"/>
    <n v="78"/>
    <n v="4577.2"/>
    <n v="5126.4639999999999"/>
    <n v="915.44"/>
    <x v="0"/>
  </r>
  <r>
    <x v="1"/>
    <x v="5"/>
    <x v="4"/>
    <x v="9"/>
    <n v="5034.5899999999992"/>
    <n v="4576.8999999999996"/>
    <n v="5126.1279999999997"/>
    <n v="915.38"/>
    <x v="0"/>
  </r>
  <r>
    <x v="1"/>
    <x v="5"/>
    <x v="4"/>
    <x v="10"/>
    <n v="220"/>
    <n v="200"/>
    <n v="224"/>
    <n v="40"/>
    <x v="0"/>
  </r>
  <r>
    <x v="1"/>
    <x v="5"/>
    <x v="4"/>
    <x v="11"/>
    <n v="5034.4800000000005"/>
    <n v="4576.8"/>
    <n v="5126.0160000000005"/>
    <n v="915.36000000000013"/>
    <x v="0"/>
  </r>
  <r>
    <x v="1"/>
    <x v="5"/>
    <x v="1"/>
    <x v="12"/>
    <n v="220"/>
    <n v="200"/>
    <n v="224"/>
    <n v="40"/>
    <x v="0"/>
  </r>
  <r>
    <x v="1"/>
    <x v="5"/>
    <x v="5"/>
    <x v="13"/>
    <n v="7260"/>
    <n v="6600"/>
    <n v="7392"/>
    <n v="1320"/>
    <x v="0"/>
  </r>
  <r>
    <x v="1"/>
    <x v="5"/>
    <x v="4"/>
    <x v="14"/>
    <n v="5035.0300000000007"/>
    <n v="4577.3"/>
    <n v="5126.576"/>
    <n v="915.46"/>
    <x v="0"/>
  </r>
  <r>
    <x v="1"/>
    <x v="6"/>
    <x v="0"/>
    <x v="0"/>
    <n v="5035.0300000000007"/>
    <n v="4577.3"/>
    <n v="5126.576"/>
    <n v="915.46"/>
    <x v="0"/>
  </r>
  <r>
    <x v="1"/>
    <x v="6"/>
    <x v="0"/>
    <x v="1"/>
    <n v="8800"/>
    <n v="8000"/>
    <n v="8960"/>
    <n v="1600"/>
    <x v="0"/>
  </r>
  <r>
    <x v="1"/>
    <x v="6"/>
    <x v="1"/>
    <x v="2"/>
    <n v="5034.92"/>
    <n v="4577.2"/>
    <n v="5126.4639999999999"/>
    <n v="915.44"/>
    <x v="0"/>
  </r>
  <r>
    <x v="1"/>
    <x v="6"/>
    <x v="2"/>
    <x v="3"/>
    <n v="644"/>
    <n v="5743.5"/>
    <n v="6432.72"/>
    <n v="1148.7"/>
    <x v="0"/>
  </r>
  <r>
    <x v="1"/>
    <x v="6"/>
    <x v="3"/>
    <x v="4"/>
    <n v="643"/>
    <n v="7000"/>
    <n v="7840"/>
    <n v="1400"/>
    <x v="0"/>
  </r>
  <r>
    <x v="1"/>
    <x v="6"/>
    <x v="2"/>
    <x v="5"/>
    <n v="455"/>
    <n v="4578.6000000000004"/>
    <n v="5128.0320000000002"/>
    <n v="915.72000000000014"/>
    <x v="0"/>
  </r>
  <r>
    <x v="1"/>
    <x v="6"/>
    <x v="3"/>
    <x v="6"/>
    <n v="345"/>
    <n v="7000"/>
    <n v="7840"/>
    <n v="1400"/>
    <x v="0"/>
  </r>
  <r>
    <x v="1"/>
    <x v="6"/>
    <x v="1"/>
    <x v="7"/>
    <n v="122"/>
    <n v="100"/>
    <n v="112"/>
    <n v="20"/>
    <x v="0"/>
  </r>
  <r>
    <x v="1"/>
    <x v="6"/>
    <x v="4"/>
    <x v="8"/>
    <n v="78"/>
    <n v="4577.2"/>
    <n v="5126.4639999999999"/>
    <n v="915.44"/>
    <x v="0"/>
  </r>
  <r>
    <x v="1"/>
    <x v="6"/>
    <x v="4"/>
    <x v="9"/>
    <n v="76"/>
    <n v="4576.8999999999996"/>
    <n v="5126.1279999999997"/>
    <n v="915.38"/>
    <x v="0"/>
  </r>
  <r>
    <x v="1"/>
    <x v="6"/>
    <x v="4"/>
    <x v="10"/>
    <n v="46"/>
    <n v="200"/>
    <n v="224"/>
    <n v="40"/>
    <x v="0"/>
  </r>
  <r>
    <x v="1"/>
    <x v="6"/>
    <x v="4"/>
    <x v="11"/>
    <n v="34"/>
    <n v="4576.8"/>
    <n v="5126.0160000000005"/>
    <n v="915.36000000000013"/>
    <x v="0"/>
  </r>
  <r>
    <x v="1"/>
    <x v="6"/>
    <x v="1"/>
    <x v="12"/>
    <n v="7"/>
    <n v="200"/>
    <n v="224"/>
    <n v="40"/>
    <x v="0"/>
  </r>
  <r>
    <x v="1"/>
    <x v="6"/>
    <x v="4"/>
    <x v="14"/>
    <n v="3"/>
    <n v="4577.3"/>
    <n v="5126.576"/>
    <n v="915.46"/>
    <x v="0"/>
  </r>
  <r>
    <x v="1"/>
    <x v="6"/>
    <x v="5"/>
    <x v="13"/>
    <n v="2"/>
    <n v="6600"/>
    <n v="7392"/>
    <n v="1320"/>
    <x v="0"/>
  </r>
  <r>
    <x v="1"/>
    <x v="7"/>
    <x v="0"/>
    <x v="0"/>
    <n v="3566"/>
    <n v="4577.3"/>
    <n v="5126.576"/>
    <n v="915.46"/>
    <x v="0"/>
  </r>
  <r>
    <x v="1"/>
    <x v="7"/>
    <x v="0"/>
    <x v="1"/>
    <n v="2498"/>
    <n v="8000"/>
    <n v="8960"/>
    <n v="1600"/>
    <x v="0"/>
  </r>
  <r>
    <x v="1"/>
    <x v="7"/>
    <x v="1"/>
    <x v="2"/>
    <n v="1245"/>
    <n v="4577.2"/>
    <n v="5126.4639999999999"/>
    <n v="915.44"/>
    <x v="0"/>
  </r>
  <r>
    <x v="1"/>
    <x v="7"/>
    <x v="2"/>
    <x v="3"/>
    <n v="644"/>
    <n v="5743.5"/>
    <n v="6432.72"/>
    <n v="1148.7"/>
    <x v="0"/>
  </r>
  <r>
    <x v="1"/>
    <x v="7"/>
    <x v="3"/>
    <x v="4"/>
    <n v="643"/>
    <n v="7000"/>
    <n v="7840"/>
    <n v="1400"/>
    <x v="0"/>
  </r>
  <r>
    <x v="1"/>
    <x v="7"/>
    <x v="2"/>
    <x v="5"/>
    <n v="455"/>
    <n v="5036.46"/>
    <n v="5128.0320000000002"/>
    <n v="1007.292"/>
    <x v="0"/>
  </r>
  <r>
    <x v="1"/>
    <x v="7"/>
    <x v="3"/>
    <x v="6"/>
    <n v="345"/>
    <n v="7700"/>
    <n v="7840"/>
    <n v="1540"/>
    <x v="0"/>
  </r>
  <r>
    <x v="1"/>
    <x v="7"/>
    <x v="1"/>
    <x v="7"/>
    <n v="122"/>
    <n v="110"/>
    <n v="112"/>
    <n v="22"/>
    <x v="0"/>
  </r>
  <r>
    <x v="1"/>
    <x v="7"/>
    <x v="4"/>
    <x v="8"/>
    <n v="78"/>
    <n v="5034.92"/>
    <n v="5126.4639999999999"/>
    <n v="1006.984"/>
    <x v="0"/>
  </r>
  <r>
    <x v="1"/>
    <x v="7"/>
    <x v="4"/>
    <x v="9"/>
    <n v="76"/>
    <n v="5034.5899999999992"/>
    <n v="5126.1279999999997"/>
    <n v="1006.9179999999999"/>
    <x v="0"/>
  </r>
  <r>
    <x v="1"/>
    <x v="7"/>
    <x v="4"/>
    <x v="10"/>
    <n v="46"/>
    <n v="230"/>
    <n v="224"/>
    <n v="46"/>
    <x v="0"/>
  </r>
  <r>
    <x v="1"/>
    <x v="7"/>
    <x v="4"/>
    <x v="11"/>
    <n v="34"/>
    <n v="5263.32"/>
    <n v="5126.0160000000005"/>
    <n v="1052.664"/>
    <x v="0"/>
  </r>
  <r>
    <x v="1"/>
    <x v="7"/>
    <x v="1"/>
    <x v="12"/>
    <n v="7"/>
    <n v="230"/>
    <n v="224"/>
    <n v="46"/>
    <x v="1"/>
  </r>
  <r>
    <x v="1"/>
    <x v="7"/>
    <x v="4"/>
    <x v="14"/>
    <n v="3"/>
    <n v="5263.8950000000004"/>
    <n v="5126.576"/>
    <n v="1052.7790000000002"/>
    <x v="1"/>
  </r>
  <r>
    <x v="1"/>
    <x v="7"/>
    <x v="5"/>
    <x v="13"/>
    <n v="2"/>
    <n v="7590"/>
    <n v="7392"/>
    <n v="1518"/>
    <x v="1"/>
  </r>
  <r>
    <x v="1"/>
    <x v="8"/>
    <x v="0"/>
    <x v="0"/>
    <n v="3566"/>
    <n v="5263.8950000000004"/>
    <n v="5126.576"/>
    <n v="1052.7790000000002"/>
    <x v="1"/>
  </r>
  <r>
    <x v="1"/>
    <x v="8"/>
    <x v="0"/>
    <x v="1"/>
    <n v="2498"/>
    <n v="8800"/>
    <n v="8960"/>
    <n v="1760"/>
    <x v="1"/>
  </r>
  <r>
    <x v="1"/>
    <x v="8"/>
    <x v="1"/>
    <x v="2"/>
    <n v="1245"/>
    <n v="5034.92"/>
    <n v="5126.4639999999999"/>
    <n v="1006.984"/>
    <x v="1"/>
  </r>
  <r>
    <x v="1"/>
    <x v="8"/>
    <x v="2"/>
    <x v="3"/>
    <n v="644"/>
    <n v="6317.85"/>
    <n v="6432.72"/>
    <n v="1263.5700000000002"/>
    <x v="1"/>
  </r>
  <r>
    <x v="1"/>
    <x v="8"/>
    <x v="3"/>
    <x v="4"/>
    <n v="643"/>
    <n v="7700"/>
    <n v="7840"/>
    <n v="1540"/>
    <x v="1"/>
  </r>
  <r>
    <x v="1"/>
    <x v="8"/>
    <x v="2"/>
    <x v="5"/>
    <n v="455"/>
    <n v="5036.46"/>
    <n v="5128.0320000000002"/>
    <n v="1007.292"/>
    <x v="1"/>
  </r>
  <r>
    <x v="1"/>
    <x v="8"/>
    <x v="3"/>
    <x v="6"/>
    <n v="345"/>
    <n v="7700"/>
    <n v="7840"/>
    <n v="1540"/>
    <x v="1"/>
  </r>
  <r>
    <x v="1"/>
    <x v="8"/>
    <x v="1"/>
    <x v="7"/>
    <n v="122"/>
    <n v="110"/>
    <n v="112"/>
    <n v="22"/>
    <x v="1"/>
  </r>
  <r>
    <x v="1"/>
    <x v="8"/>
    <x v="4"/>
    <x v="8"/>
    <n v="78"/>
    <n v="5034.92"/>
    <n v="5126.4639999999999"/>
    <n v="1006.984"/>
    <x v="1"/>
  </r>
  <r>
    <x v="1"/>
    <x v="8"/>
    <x v="4"/>
    <x v="9"/>
    <n v="76"/>
    <n v="4576.8999999999996"/>
    <n v="5126.1279999999997"/>
    <n v="915.38"/>
    <x v="1"/>
  </r>
  <r>
    <x v="1"/>
    <x v="8"/>
    <x v="4"/>
    <x v="10"/>
    <n v="46"/>
    <n v="200"/>
    <n v="224"/>
    <n v="40"/>
    <x v="1"/>
  </r>
  <r>
    <x v="1"/>
    <x v="8"/>
    <x v="4"/>
    <x v="11"/>
    <n v="34"/>
    <n v="4576.8"/>
    <n v="5126.0160000000005"/>
    <n v="915.36000000000013"/>
    <x v="1"/>
  </r>
  <r>
    <x v="1"/>
    <x v="8"/>
    <x v="1"/>
    <x v="12"/>
    <n v="7"/>
    <n v="200"/>
    <n v="224"/>
    <n v="40"/>
    <x v="1"/>
  </r>
  <r>
    <x v="1"/>
    <x v="8"/>
    <x v="4"/>
    <x v="14"/>
    <n v="3"/>
    <n v="4577.3"/>
    <n v="5126.576"/>
    <n v="915.46"/>
    <x v="1"/>
  </r>
  <r>
    <x v="1"/>
    <x v="8"/>
    <x v="5"/>
    <x v="13"/>
    <n v="2"/>
    <n v="6600"/>
    <n v="7392"/>
    <n v="1320"/>
    <x v="1"/>
  </r>
  <r>
    <x v="1"/>
    <x v="9"/>
    <x v="0"/>
    <x v="0"/>
    <n v="3566"/>
    <n v="4577.3"/>
    <n v="5126.576"/>
    <n v="915.46"/>
    <x v="1"/>
  </r>
  <r>
    <x v="1"/>
    <x v="9"/>
    <x v="0"/>
    <x v="1"/>
    <n v="2498"/>
    <n v="8000"/>
    <n v="8960"/>
    <n v="1600"/>
    <x v="1"/>
  </r>
  <r>
    <x v="1"/>
    <x v="9"/>
    <x v="1"/>
    <x v="2"/>
    <n v="1245"/>
    <n v="4577.2"/>
    <n v="5126.4639999999999"/>
    <n v="915.44"/>
    <x v="1"/>
  </r>
  <r>
    <x v="1"/>
    <x v="9"/>
    <x v="2"/>
    <x v="3"/>
    <n v="644"/>
    <n v="5743.5"/>
    <n v="6432.72"/>
    <n v="1148.7"/>
    <x v="1"/>
  </r>
  <r>
    <x v="1"/>
    <x v="9"/>
    <x v="3"/>
    <x v="4"/>
    <n v="643"/>
    <n v="7000"/>
    <n v="7840"/>
    <n v="1400"/>
    <x v="1"/>
  </r>
  <r>
    <x v="1"/>
    <x v="9"/>
    <x v="2"/>
    <x v="5"/>
    <n v="455"/>
    <n v="4578.6000000000004"/>
    <n v="5128.0320000000002"/>
    <n v="915.72000000000014"/>
    <x v="0"/>
  </r>
  <r>
    <x v="1"/>
    <x v="9"/>
    <x v="3"/>
    <x v="6"/>
    <n v="345"/>
    <n v="7000"/>
    <n v="7840"/>
    <n v="1400"/>
    <x v="0"/>
  </r>
  <r>
    <x v="1"/>
    <x v="9"/>
    <x v="1"/>
    <x v="7"/>
    <n v="122"/>
    <n v="100"/>
    <n v="112"/>
    <n v="20"/>
    <x v="0"/>
  </r>
  <r>
    <x v="1"/>
    <x v="9"/>
    <x v="4"/>
    <x v="8"/>
    <n v="78"/>
    <n v="4577.2"/>
    <n v="5126.4639999999999"/>
    <n v="915.44"/>
    <x v="0"/>
  </r>
  <r>
    <x v="1"/>
    <x v="9"/>
    <x v="4"/>
    <x v="9"/>
    <n v="76"/>
    <n v="4576.8999999999996"/>
    <n v="5126.1279999999997"/>
    <n v="915.38"/>
    <x v="0"/>
  </r>
  <r>
    <x v="1"/>
    <x v="9"/>
    <x v="4"/>
    <x v="10"/>
    <n v="46"/>
    <n v="200"/>
    <n v="224"/>
    <n v="40"/>
    <x v="0"/>
  </r>
  <r>
    <x v="1"/>
    <x v="9"/>
    <x v="4"/>
    <x v="11"/>
    <n v="34"/>
    <n v="4576.8"/>
    <n v="5126.0160000000005"/>
    <n v="915.36000000000013"/>
    <x v="0"/>
  </r>
  <r>
    <x v="1"/>
    <x v="9"/>
    <x v="1"/>
    <x v="12"/>
    <n v="7"/>
    <n v="200"/>
    <n v="224"/>
    <n v="40"/>
    <x v="0"/>
  </r>
  <r>
    <x v="1"/>
    <x v="9"/>
    <x v="4"/>
    <x v="14"/>
    <n v="3"/>
    <n v="4577.3"/>
    <n v="5126.576"/>
    <n v="915.46"/>
    <x v="0"/>
  </r>
  <r>
    <x v="1"/>
    <x v="9"/>
    <x v="5"/>
    <x v="13"/>
    <n v="2"/>
    <n v="6600"/>
    <n v="7392"/>
    <n v="1320"/>
    <x v="0"/>
  </r>
  <r>
    <x v="1"/>
    <x v="10"/>
    <x v="0"/>
    <x v="0"/>
    <n v="3566"/>
    <n v="4577.3"/>
    <n v="5126.576"/>
    <n v="915.46"/>
    <x v="0"/>
  </r>
  <r>
    <x v="1"/>
    <x v="10"/>
    <x v="0"/>
    <x v="1"/>
    <n v="2498"/>
    <n v="8000"/>
    <n v="8960"/>
    <n v="1600"/>
    <x v="0"/>
  </r>
  <r>
    <x v="1"/>
    <x v="10"/>
    <x v="1"/>
    <x v="2"/>
    <n v="1245"/>
    <n v="4577.2"/>
    <n v="5126.4639999999999"/>
    <n v="915.44"/>
    <x v="0"/>
  </r>
  <r>
    <x v="1"/>
    <x v="10"/>
    <x v="2"/>
    <x v="3"/>
    <n v="644"/>
    <n v="5743.5"/>
    <n v="6432.72"/>
    <n v="1148.7"/>
    <x v="0"/>
  </r>
  <r>
    <x v="1"/>
    <x v="10"/>
    <x v="3"/>
    <x v="4"/>
    <n v="643"/>
    <n v="7000"/>
    <n v="7840"/>
    <n v="1400"/>
    <x v="0"/>
  </r>
  <r>
    <x v="1"/>
    <x v="10"/>
    <x v="2"/>
    <x v="5"/>
    <n v="455"/>
    <n v="4578.6000000000004"/>
    <n v="5128.0320000000002"/>
    <n v="915.72000000000014"/>
    <x v="0"/>
  </r>
  <r>
    <x v="1"/>
    <x v="10"/>
    <x v="3"/>
    <x v="6"/>
    <n v="345"/>
    <n v="7000"/>
    <n v="7840"/>
    <n v="1400"/>
    <x v="0"/>
  </r>
  <r>
    <x v="1"/>
    <x v="10"/>
    <x v="1"/>
    <x v="7"/>
    <n v="122"/>
    <n v="100"/>
    <n v="112"/>
    <n v="20"/>
    <x v="0"/>
  </r>
  <r>
    <x v="1"/>
    <x v="10"/>
    <x v="4"/>
    <x v="8"/>
    <n v="78"/>
    <n v="4577.2"/>
    <n v="5126.4639999999999"/>
    <n v="915.44"/>
    <x v="0"/>
  </r>
  <r>
    <x v="1"/>
    <x v="10"/>
    <x v="4"/>
    <x v="9"/>
    <n v="76"/>
    <n v="4576.8999999999996"/>
    <n v="5126.1279999999997"/>
    <n v="915.38"/>
    <x v="0"/>
  </r>
  <r>
    <x v="1"/>
    <x v="10"/>
    <x v="4"/>
    <x v="10"/>
    <n v="46"/>
    <n v="200"/>
    <n v="224"/>
    <n v="40"/>
    <x v="0"/>
  </r>
  <r>
    <x v="1"/>
    <x v="10"/>
    <x v="4"/>
    <x v="11"/>
    <n v="34"/>
    <n v="5492.16"/>
    <n v="5126.0160000000005"/>
    <n v="1098.432"/>
    <x v="0"/>
  </r>
  <r>
    <x v="1"/>
    <x v="10"/>
    <x v="1"/>
    <x v="12"/>
    <n v="7"/>
    <n v="240"/>
    <n v="224"/>
    <n v="48"/>
    <x v="0"/>
  </r>
  <r>
    <x v="1"/>
    <x v="10"/>
    <x v="4"/>
    <x v="14"/>
    <n v="3"/>
    <n v="5492.76"/>
    <n v="5126.576"/>
    <n v="1098.5520000000001"/>
    <x v="0"/>
  </r>
  <r>
    <x v="1"/>
    <x v="10"/>
    <x v="5"/>
    <x v="13"/>
    <n v="2"/>
    <n v="7920"/>
    <n v="7392"/>
    <n v="1584"/>
    <x v="0"/>
  </r>
  <r>
    <x v="1"/>
    <x v="11"/>
    <x v="0"/>
    <x v="0"/>
    <n v="3566"/>
    <n v="4577.3"/>
    <n v="5126.576"/>
    <n v="915.46"/>
    <x v="0"/>
  </r>
  <r>
    <x v="1"/>
    <x v="11"/>
    <x v="0"/>
    <x v="1"/>
    <n v="2498"/>
    <n v="8000"/>
    <n v="8960"/>
    <n v="1600"/>
    <x v="0"/>
  </r>
  <r>
    <x v="1"/>
    <x v="11"/>
    <x v="1"/>
    <x v="2"/>
    <n v="1245"/>
    <n v="4577.2"/>
    <n v="5126.4639999999999"/>
    <n v="915.44"/>
    <x v="0"/>
  </r>
  <r>
    <x v="1"/>
    <x v="11"/>
    <x v="2"/>
    <x v="3"/>
    <n v="644"/>
    <n v="5743.5"/>
    <n v="6432.72"/>
    <n v="1148.7"/>
    <x v="0"/>
  </r>
  <r>
    <x v="1"/>
    <x v="11"/>
    <x v="3"/>
    <x v="4"/>
    <n v="643"/>
    <n v="7000"/>
    <n v="7840"/>
    <n v="1400"/>
    <x v="0"/>
  </r>
  <r>
    <x v="1"/>
    <x v="11"/>
    <x v="2"/>
    <x v="5"/>
    <n v="455"/>
    <n v="4578.6000000000004"/>
    <n v="5128.0320000000002"/>
    <n v="915.72000000000014"/>
    <x v="0"/>
  </r>
  <r>
    <x v="1"/>
    <x v="11"/>
    <x v="3"/>
    <x v="6"/>
    <n v="345"/>
    <n v="7000"/>
    <n v="7840"/>
    <n v="1400"/>
    <x v="0"/>
  </r>
  <r>
    <x v="1"/>
    <x v="11"/>
    <x v="1"/>
    <x v="7"/>
    <n v="122"/>
    <n v="100"/>
    <n v="112"/>
    <n v="20"/>
    <x v="0"/>
  </r>
  <r>
    <x v="1"/>
    <x v="11"/>
    <x v="4"/>
    <x v="8"/>
    <n v="78"/>
    <n v="4577.2"/>
    <n v="5126.4639999999999"/>
    <n v="915.44"/>
    <x v="0"/>
  </r>
  <r>
    <x v="1"/>
    <x v="11"/>
    <x v="4"/>
    <x v="9"/>
    <n v="76"/>
    <n v="4576.8999999999996"/>
    <n v="5126.1279999999997"/>
    <n v="915.38"/>
    <x v="0"/>
  </r>
  <r>
    <x v="1"/>
    <x v="11"/>
    <x v="4"/>
    <x v="10"/>
    <n v="46"/>
    <n v="200"/>
    <n v="224"/>
    <n v="40"/>
    <x v="0"/>
  </r>
  <r>
    <x v="1"/>
    <x v="11"/>
    <x v="4"/>
    <x v="11"/>
    <n v="34"/>
    <n v="4576.8"/>
    <n v="5126.0160000000005"/>
    <n v="915.36000000000013"/>
    <x v="0"/>
  </r>
  <r>
    <x v="1"/>
    <x v="11"/>
    <x v="1"/>
    <x v="12"/>
    <n v="7"/>
    <n v="200"/>
    <n v="224"/>
    <n v="40"/>
    <x v="0"/>
  </r>
  <r>
    <x v="1"/>
    <x v="11"/>
    <x v="4"/>
    <x v="14"/>
    <n v="3"/>
    <n v="4577.3"/>
    <n v="5126.576"/>
    <n v="915.46"/>
    <x v="0"/>
  </r>
  <r>
    <x v="1"/>
    <x v="11"/>
    <x v="5"/>
    <x v="13"/>
    <n v="2"/>
    <n v="6600"/>
    <n v="7392"/>
    <n v="1320"/>
    <x v="0"/>
  </r>
  <r>
    <x v="2"/>
    <x v="0"/>
    <x v="0"/>
    <x v="0"/>
    <n v="3566"/>
    <n v="5492.76"/>
    <n v="5126.576"/>
    <n v="1098.5520000000001"/>
    <x v="0"/>
  </r>
  <r>
    <x v="2"/>
    <x v="0"/>
    <x v="0"/>
    <x v="1"/>
    <n v="2498"/>
    <n v="9600"/>
    <n v="8960"/>
    <n v="1920"/>
    <x v="0"/>
  </r>
  <r>
    <x v="2"/>
    <x v="0"/>
    <x v="1"/>
    <x v="2"/>
    <n v="1245"/>
    <n v="5492.6399999999994"/>
    <n v="5126.4639999999999"/>
    <n v="1098.528"/>
    <x v="1"/>
  </r>
  <r>
    <x v="2"/>
    <x v="0"/>
    <x v="2"/>
    <x v="3"/>
    <n v="644"/>
    <n v="6892.2"/>
    <n v="6432.72"/>
    <n v="1378.44"/>
    <x v="1"/>
  </r>
  <r>
    <x v="2"/>
    <x v="0"/>
    <x v="3"/>
    <x v="4"/>
    <n v="643"/>
    <n v="8400"/>
    <n v="7840"/>
    <n v="1680"/>
    <x v="1"/>
  </r>
  <r>
    <x v="2"/>
    <x v="0"/>
    <x v="2"/>
    <x v="5"/>
    <n v="455"/>
    <n v="5494.3200000000006"/>
    <n v="5128.0320000000002"/>
    <n v="1098.8640000000003"/>
    <x v="1"/>
  </r>
  <r>
    <x v="2"/>
    <x v="0"/>
    <x v="3"/>
    <x v="6"/>
    <n v="345"/>
    <n v="8400"/>
    <n v="7840"/>
    <n v="1680"/>
    <x v="1"/>
  </r>
  <r>
    <x v="2"/>
    <x v="0"/>
    <x v="1"/>
    <x v="7"/>
    <n v="122"/>
    <n v="120"/>
    <n v="112"/>
    <n v="24"/>
    <x v="1"/>
  </r>
  <r>
    <x v="2"/>
    <x v="0"/>
    <x v="4"/>
    <x v="8"/>
    <n v="78"/>
    <n v="2288.6"/>
    <n v="5126.4639999999999"/>
    <n v="457.72"/>
    <x v="1"/>
  </r>
  <r>
    <x v="2"/>
    <x v="0"/>
    <x v="4"/>
    <x v="9"/>
    <n v="76"/>
    <n v="2288.4499999999998"/>
    <n v="5126.1279999999997"/>
    <n v="457.69"/>
    <x v="1"/>
  </r>
  <r>
    <x v="2"/>
    <x v="0"/>
    <x v="4"/>
    <x v="10"/>
    <n v="46"/>
    <n v="100"/>
    <n v="224"/>
    <n v="20"/>
    <x v="1"/>
  </r>
  <r>
    <x v="2"/>
    <x v="0"/>
    <x v="4"/>
    <x v="11"/>
    <n v="34"/>
    <n v="2288.4"/>
    <n v="5126.0160000000005"/>
    <n v="457.68000000000006"/>
    <x v="1"/>
  </r>
  <r>
    <x v="2"/>
    <x v="0"/>
    <x v="1"/>
    <x v="12"/>
    <n v="7"/>
    <n v="200"/>
    <n v="224"/>
    <n v="40"/>
    <x v="1"/>
  </r>
  <r>
    <x v="2"/>
    <x v="0"/>
    <x v="5"/>
    <x v="13"/>
    <n v="3"/>
    <n v="4577.3"/>
    <n v="7392"/>
    <n v="915.46"/>
    <x v="1"/>
  </r>
  <r>
    <x v="2"/>
    <x v="0"/>
    <x v="4"/>
    <x v="14"/>
    <n v="3"/>
    <n v="3300"/>
    <n v="5126.576"/>
    <n v="660"/>
    <x v="1"/>
  </r>
  <r>
    <x v="2"/>
    <x v="1"/>
    <x v="0"/>
    <x v="0"/>
    <n v="3566"/>
    <n v="4577.3"/>
    <n v="5126.576"/>
    <n v="915.46"/>
    <x v="1"/>
  </r>
  <r>
    <x v="2"/>
    <x v="1"/>
    <x v="0"/>
    <x v="1"/>
    <n v="2498"/>
    <n v="8000"/>
    <n v="8960"/>
    <n v="1600"/>
    <x v="1"/>
  </r>
  <r>
    <x v="2"/>
    <x v="1"/>
    <x v="1"/>
    <x v="2"/>
    <n v="1245"/>
    <n v="4577.2"/>
    <n v="5126.4639999999999"/>
    <n v="915.44"/>
    <x v="1"/>
  </r>
  <r>
    <x v="2"/>
    <x v="1"/>
    <x v="2"/>
    <x v="3"/>
    <n v="644"/>
    <n v="5743.5"/>
    <n v="6432.72"/>
    <n v="1148.7"/>
    <x v="1"/>
  </r>
  <r>
    <x v="2"/>
    <x v="1"/>
    <x v="3"/>
    <x v="4"/>
    <n v="643"/>
    <n v="7000"/>
    <n v="7840"/>
    <n v="1400"/>
    <x v="1"/>
  </r>
  <r>
    <x v="2"/>
    <x v="1"/>
    <x v="2"/>
    <x v="5"/>
    <n v="455"/>
    <n v="4578.6000000000004"/>
    <n v="5128.0320000000002"/>
    <n v="915.72000000000014"/>
    <x v="1"/>
  </r>
  <r>
    <x v="2"/>
    <x v="1"/>
    <x v="3"/>
    <x v="6"/>
    <n v="345"/>
    <n v="7000"/>
    <n v="7840"/>
    <n v="1400"/>
    <x v="1"/>
  </r>
  <r>
    <x v="2"/>
    <x v="1"/>
    <x v="1"/>
    <x v="7"/>
    <n v="122"/>
    <n v="100"/>
    <n v="112"/>
    <n v="20"/>
    <x v="1"/>
  </r>
  <r>
    <x v="2"/>
    <x v="1"/>
    <x v="4"/>
    <x v="8"/>
    <n v="78"/>
    <n v="2288.6"/>
    <n v="5126.4639999999999"/>
    <n v="457.72"/>
    <x v="1"/>
  </r>
  <r>
    <x v="2"/>
    <x v="1"/>
    <x v="4"/>
    <x v="9"/>
    <n v="76"/>
    <n v="2288.4499999999998"/>
    <n v="5126.1279999999997"/>
    <n v="457.69"/>
    <x v="1"/>
  </r>
  <r>
    <x v="2"/>
    <x v="1"/>
    <x v="4"/>
    <x v="10"/>
    <n v="46"/>
    <n v="100"/>
    <n v="224"/>
    <n v="20"/>
    <x v="1"/>
  </r>
  <r>
    <x v="2"/>
    <x v="1"/>
    <x v="4"/>
    <x v="11"/>
    <n v="34"/>
    <n v="2288.4"/>
    <n v="5126.0160000000005"/>
    <n v="457.68000000000006"/>
    <x v="1"/>
  </r>
  <r>
    <x v="2"/>
    <x v="1"/>
    <x v="1"/>
    <x v="12"/>
    <n v="7"/>
    <n v="200"/>
    <n v="224"/>
    <n v="40"/>
    <x v="0"/>
  </r>
  <r>
    <x v="2"/>
    <x v="1"/>
    <x v="4"/>
    <x v="14"/>
    <n v="3"/>
    <n v="3300"/>
    <n v="5126.576"/>
    <n v="660"/>
    <x v="0"/>
  </r>
  <r>
    <x v="2"/>
    <x v="1"/>
    <x v="5"/>
    <x v="13"/>
    <n v="2"/>
    <n v="6600"/>
    <n v="7392"/>
    <n v="1320"/>
    <x v="0"/>
  </r>
  <r>
    <x v="2"/>
    <x v="2"/>
    <x v="0"/>
    <x v="0"/>
    <n v="3566"/>
    <n v="4577.3"/>
    <n v="5126.576"/>
    <n v="915.46"/>
    <x v="0"/>
  </r>
  <r>
    <x v="2"/>
    <x v="2"/>
    <x v="0"/>
    <x v="1"/>
    <n v="2498"/>
    <n v="8000"/>
    <n v="8960"/>
    <n v="1600"/>
    <x v="0"/>
  </r>
  <r>
    <x v="2"/>
    <x v="2"/>
    <x v="1"/>
    <x v="2"/>
    <n v="1245"/>
    <n v="4577.2"/>
    <n v="5126.4639999999999"/>
    <n v="915.44"/>
    <x v="0"/>
  </r>
  <r>
    <x v="2"/>
    <x v="2"/>
    <x v="2"/>
    <x v="3"/>
    <n v="644"/>
    <n v="5743.5"/>
    <n v="6432.72"/>
    <n v="1148.7"/>
    <x v="0"/>
  </r>
  <r>
    <x v="2"/>
    <x v="2"/>
    <x v="3"/>
    <x v="4"/>
    <n v="643"/>
    <n v="7000"/>
    <n v="7840"/>
    <n v="1400"/>
    <x v="0"/>
  </r>
  <r>
    <x v="2"/>
    <x v="2"/>
    <x v="2"/>
    <x v="5"/>
    <n v="455"/>
    <n v="4578.6000000000004"/>
    <n v="5128.0320000000002"/>
    <n v="915.72000000000014"/>
    <x v="0"/>
  </r>
  <r>
    <x v="2"/>
    <x v="2"/>
    <x v="3"/>
    <x v="6"/>
    <n v="345"/>
    <n v="7000"/>
    <n v="7840"/>
    <n v="1400"/>
    <x v="0"/>
  </r>
  <r>
    <x v="2"/>
    <x v="2"/>
    <x v="1"/>
    <x v="7"/>
    <n v="122"/>
    <n v="100"/>
    <n v="112"/>
    <n v="20"/>
    <x v="0"/>
  </r>
  <r>
    <x v="2"/>
    <x v="2"/>
    <x v="4"/>
    <x v="8"/>
    <n v="78"/>
    <n v="2288.6"/>
    <n v="5126.4639999999999"/>
    <n v="457.72"/>
    <x v="0"/>
  </r>
  <r>
    <x v="2"/>
    <x v="2"/>
    <x v="4"/>
    <x v="9"/>
    <n v="76"/>
    <n v="2288.4499999999998"/>
    <n v="5126.1279999999997"/>
    <n v="457.69"/>
    <x v="0"/>
  </r>
  <r>
    <x v="2"/>
    <x v="2"/>
    <x v="4"/>
    <x v="10"/>
    <n v="46"/>
    <n v="100"/>
    <n v="224"/>
    <n v="20"/>
    <x v="0"/>
  </r>
  <r>
    <x v="2"/>
    <x v="2"/>
    <x v="4"/>
    <x v="11"/>
    <n v="34"/>
    <n v="2288.4"/>
    <n v="5126.0160000000005"/>
    <n v="457.68000000000006"/>
    <x v="0"/>
  </r>
  <r>
    <x v="2"/>
    <x v="2"/>
    <x v="1"/>
    <x v="12"/>
    <n v="7"/>
    <n v="200"/>
    <n v="224"/>
    <n v="40"/>
    <x v="0"/>
  </r>
  <r>
    <x v="2"/>
    <x v="2"/>
    <x v="4"/>
    <x v="14"/>
    <n v="3"/>
    <n v="2288.65"/>
    <n v="5126.576"/>
    <n v="457.73"/>
    <x v="0"/>
  </r>
  <r>
    <x v="2"/>
    <x v="2"/>
    <x v="5"/>
    <x v="13"/>
    <n v="2"/>
    <n v="6600"/>
    <n v="7392"/>
    <n v="1320"/>
    <x v="1"/>
  </r>
  <r>
    <x v="2"/>
    <x v="3"/>
    <x v="0"/>
    <x v="0"/>
    <n v="3566"/>
    <n v="4577.3"/>
    <n v="5126.576"/>
    <n v="915.46"/>
    <x v="1"/>
  </r>
  <r>
    <x v="2"/>
    <x v="3"/>
    <x v="0"/>
    <x v="1"/>
    <n v="2498"/>
    <n v="8000"/>
    <n v="8960"/>
    <n v="1600"/>
    <x v="1"/>
  </r>
  <r>
    <x v="2"/>
    <x v="3"/>
    <x v="1"/>
    <x v="2"/>
    <n v="1245"/>
    <n v="4577.2"/>
    <n v="5126.4639999999999"/>
    <n v="915.44"/>
    <x v="1"/>
  </r>
  <r>
    <x v="2"/>
    <x v="3"/>
    <x v="2"/>
    <x v="3"/>
    <n v="644"/>
    <n v="5743.5"/>
    <n v="6432.72"/>
    <n v="1148.7"/>
    <x v="1"/>
  </r>
  <r>
    <x v="2"/>
    <x v="3"/>
    <x v="3"/>
    <x v="4"/>
    <n v="643"/>
    <n v="7000"/>
    <n v="7840"/>
    <n v="1400"/>
    <x v="1"/>
  </r>
  <r>
    <x v="2"/>
    <x v="3"/>
    <x v="2"/>
    <x v="5"/>
    <n v="455"/>
    <n v="4578.6000000000004"/>
    <n v="5128.0320000000002"/>
    <n v="915.72000000000014"/>
    <x v="1"/>
  </r>
  <r>
    <x v="2"/>
    <x v="3"/>
    <x v="3"/>
    <x v="6"/>
    <n v="345"/>
    <n v="7000"/>
    <n v="7840"/>
    <n v="1400"/>
    <x v="1"/>
  </r>
  <r>
    <x v="2"/>
    <x v="3"/>
    <x v="1"/>
    <x v="7"/>
    <n v="122"/>
    <n v="100"/>
    <n v="112"/>
    <n v="20"/>
    <x v="1"/>
  </r>
  <r>
    <x v="2"/>
    <x v="3"/>
    <x v="4"/>
    <x v="8"/>
    <n v="78"/>
    <n v="2288.6"/>
    <n v="5126.4639999999999"/>
    <n v="457.72"/>
    <x v="1"/>
  </r>
  <r>
    <x v="2"/>
    <x v="3"/>
    <x v="4"/>
    <x v="9"/>
    <n v="76"/>
    <n v="2288.4499999999998"/>
    <n v="5126.1279999999997"/>
    <n v="457.69"/>
    <x v="1"/>
  </r>
  <r>
    <x v="2"/>
    <x v="3"/>
    <x v="4"/>
    <x v="10"/>
    <n v="46"/>
    <n v="100"/>
    <n v="224"/>
    <n v="20"/>
    <x v="1"/>
  </r>
  <r>
    <x v="2"/>
    <x v="3"/>
    <x v="4"/>
    <x v="11"/>
    <n v="34"/>
    <n v="2288.4"/>
    <n v="5126.0160000000005"/>
    <n v="457.68000000000006"/>
    <x v="1"/>
  </r>
  <r>
    <x v="2"/>
    <x v="3"/>
    <x v="1"/>
    <x v="12"/>
    <n v="7"/>
    <n v="200"/>
    <n v="224"/>
    <n v="40"/>
    <x v="1"/>
  </r>
  <r>
    <x v="2"/>
    <x v="3"/>
    <x v="4"/>
    <x v="14"/>
    <n v="3"/>
    <n v="2288.65"/>
    <n v="5126.576"/>
    <n v="457.73"/>
    <x v="1"/>
  </r>
  <r>
    <x v="2"/>
    <x v="3"/>
    <x v="5"/>
    <x v="13"/>
    <n v="2"/>
    <n v="7920"/>
    <n v="7392"/>
    <n v="1584"/>
    <x v="1"/>
  </r>
  <r>
    <x v="2"/>
    <x v="4"/>
    <x v="0"/>
    <x v="0"/>
    <n v="3566"/>
    <n v="4577.3"/>
    <n v="5126.576"/>
    <n v="915.46"/>
    <x v="0"/>
  </r>
  <r>
    <x v="2"/>
    <x v="4"/>
    <x v="0"/>
    <x v="1"/>
    <n v="2498"/>
    <n v="8800"/>
    <n v="8960"/>
    <n v="1760"/>
    <x v="0"/>
  </r>
  <r>
    <x v="2"/>
    <x v="4"/>
    <x v="1"/>
    <x v="2"/>
    <n v="1245"/>
    <n v="5034.92"/>
    <n v="5126.4639999999999"/>
    <n v="1006.984"/>
    <x v="0"/>
  </r>
  <r>
    <x v="2"/>
    <x v="4"/>
    <x v="2"/>
    <x v="3"/>
    <n v="644"/>
    <n v="6317.85"/>
    <n v="6432.72"/>
    <n v="1263.5700000000002"/>
    <x v="0"/>
  </r>
  <r>
    <x v="2"/>
    <x v="4"/>
    <x v="3"/>
    <x v="4"/>
    <n v="643"/>
    <n v="7700"/>
    <n v="7840"/>
    <n v="1540"/>
    <x v="0"/>
  </r>
  <r>
    <x v="2"/>
    <x v="4"/>
    <x v="2"/>
    <x v="5"/>
    <n v="455"/>
    <n v="5036.46"/>
    <n v="5128.0320000000002"/>
    <n v="1007.292"/>
    <x v="1"/>
  </r>
  <r>
    <x v="2"/>
    <x v="4"/>
    <x v="3"/>
    <x v="6"/>
    <n v="345"/>
    <n v="7700"/>
    <n v="7840"/>
    <n v="1540"/>
    <x v="1"/>
  </r>
  <r>
    <x v="2"/>
    <x v="4"/>
    <x v="1"/>
    <x v="7"/>
    <n v="122"/>
    <n v="110"/>
    <n v="112"/>
    <n v="22"/>
    <x v="1"/>
  </r>
  <r>
    <x v="2"/>
    <x v="4"/>
    <x v="4"/>
    <x v="8"/>
    <n v="78"/>
    <n v="2517.46"/>
    <n v="5126.4639999999999"/>
    <n v="503.49200000000002"/>
    <x v="1"/>
  </r>
  <r>
    <x v="2"/>
    <x v="4"/>
    <x v="4"/>
    <x v="9"/>
    <n v="76"/>
    <n v="2288.4499999999998"/>
    <n v="5126.1279999999997"/>
    <n v="457.69"/>
    <x v="1"/>
  </r>
  <r>
    <x v="2"/>
    <x v="4"/>
    <x v="4"/>
    <x v="10"/>
    <n v="46"/>
    <n v="100"/>
    <n v="224"/>
    <n v="20"/>
    <x v="1"/>
  </r>
  <r>
    <x v="2"/>
    <x v="4"/>
    <x v="4"/>
    <x v="11"/>
    <n v="34"/>
    <n v="2288.4"/>
    <n v="5126.0160000000005"/>
    <n v="457.68000000000006"/>
    <x v="1"/>
  </r>
  <r>
    <x v="2"/>
    <x v="4"/>
    <x v="1"/>
    <x v="12"/>
    <n v="7"/>
    <n v="200"/>
    <n v="224"/>
    <n v="40"/>
    <x v="1"/>
  </r>
  <r>
    <x v="2"/>
    <x v="4"/>
    <x v="4"/>
    <x v="14"/>
    <n v="3"/>
    <n v="3300"/>
    <n v="5126.576"/>
    <n v="660"/>
    <x v="1"/>
  </r>
  <r>
    <x v="2"/>
    <x v="4"/>
    <x v="5"/>
    <x v="13"/>
    <n v="2"/>
    <n v="4577.3"/>
    <n v="7392"/>
    <n v="915.46"/>
    <x v="0"/>
  </r>
  <r>
    <x v="2"/>
    <x v="5"/>
    <x v="0"/>
    <x v="0"/>
    <n v="3566"/>
    <n v="4577.3"/>
    <n v="5126.576"/>
    <n v="915.46"/>
    <x v="1"/>
  </r>
  <r>
    <x v="2"/>
    <x v="5"/>
    <x v="0"/>
    <x v="1"/>
    <n v="2498"/>
    <n v="8000"/>
    <n v="8960"/>
    <n v="1600"/>
    <x v="0"/>
  </r>
  <r>
    <x v="2"/>
    <x v="5"/>
    <x v="1"/>
    <x v="2"/>
    <n v="1245"/>
    <n v="4577.2"/>
    <n v="5126.4639999999999"/>
    <n v="915.44"/>
    <x v="0"/>
  </r>
  <r>
    <x v="2"/>
    <x v="5"/>
    <x v="2"/>
    <x v="3"/>
    <n v="644"/>
    <n v="5743.5"/>
    <n v="6432.72"/>
    <n v="1148.7"/>
    <x v="0"/>
  </r>
  <r>
    <x v="2"/>
    <x v="5"/>
    <x v="3"/>
    <x v="4"/>
    <n v="643"/>
    <n v="7000"/>
    <n v="7840"/>
    <n v="1400"/>
    <x v="0"/>
  </r>
  <r>
    <x v="2"/>
    <x v="5"/>
    <x v="2"/>
    <x v="5"/>
    <n v="455"/>
    <n v="4578.6000000000004"/>
    <n v="5128.0320000000002"/>
    <n v="915.72000000000014"/>
    <x v="0"/>
  </r>
  <r>
    <x v="2"/>
    <x v="5"/>
    <x v="3"/>
    <x v="6"/>
    <n v="345"/>
    <n v="7000"/>
    <n v="7840"/>
    <n v="1400"/>
    <x v="0"/>
  </r>
  <r>
    <x v="2"/>
    <x v="5"/>
    <x v="1"/>
    <x v="7"/>
    <n v="122"/>
    <n v="100"/>
    <n v="112"/>
    <n v="20"/>
    <x v="0"/>
  </r>
  <r>
    <x v="2"/>
    <x v="5"/>
    <x v="4"/>
    <x v="8"/>
    <n v="78"/>
    <n v="2288.6"/>
    <n v="5126.4639999999999"/>
    <n v="457.72"/>
    <x v="0"/>
  </r>
  <r>
    <x v="2"/>
    <x v="5"/>
    <x v="4"/>
    <x v="9"/>
    <n v="76"/>
    <n v="2288.4499999999998"/>
    <n v="5126.1279999999997"/>
    <n v="457.69"/>
    <x v="0"/>
  </r>
  <r>
    <x v="2"/>
    <x v="5"/>
    <x v="4"/>
    <x v="10"/>
    <n v="46"/>
    <n v="100"/>
    <n v="224"/>
    <n v="20"/>
    <x v="0"/>
  </r>
  <r>
    <x v="2"/>
    <x v="5"/>
    <x v="4"/>
    <x v="11"/>
    <n v="34"/>
    <n v="2288.4"/>
    <n v="5126.0160000000005"/>
    <n v="457.68000000000006"/>
    <x v="0"/>
  </r>
  <r>
    <x v="2"/>
    <x v="5"/>
    <x v="1"/>
    <x v="12"/>
    <n v="7"/>
    <n v="200"/>
    <n v="224"/>
    <n v="40"/>
    <x v="0"/>
  </r>
  <r>
    <x v="2"/>
    <x v="5"/>
    <x v="5"/>
    <x v="13"/>
    <n v="3"/>
    <n v="4577.3"/>
    <n v="7392"/>
    <n v="915.46"/>
    <x v="0"/>
  </r>
  <r>
    <x v="2"/>
    <x v="5"/>
    <x v="4"/>
    <x v="14"/>
    <n v="3"/>
    <n v="2288.65"/>
    <n v="5126.576"/>
    <n v="457.73"/>
    <x v="0"/>
  </r>
  <r>
    <x v="2"/>
    <x v="6"/>
    <x v="0"/>
    <x v="0"/>
    <n v="3566"/>
    <n v="4577.3"/>
    <n v="5126.576"/>
    <n v="915.46"/>
    <x v="0"/>
  </r>
  <r>
    <x v="2"/>
    <x v="6"/>
    <x v="0"/>
    <x v="1"/>
    <n v="2498"/>
    <n v="8000"/>
    <n v="8960"/>
    <n v="1600"/>
    <x v="0"/>
  </r>
  <r>
    <x v="2"/>
    <x v="6"/>
    <x v="1"/>
    <x v="2"/>
    <n v="1245"/>
    <n v="4577.2"/>
    <n v="5126.4639999999999"/>
    <n v="915.44"/>
    <x v="0"/>
  </r>
  <r>
    <x v="2"/>
    <x v="6"/>
    <x v="2"/>
    <x v="3"/>
    <n v="644"/>
    <n v="5743.5"/>
    <n v="6432.72"/>
    <n v="1148.7"/>
    <x v="0"/>
  </r>
  <r>
    <x v="2"/>
    <x v="6"/>
    <x v="3"/>
    <x v="4"/>
    <n v="643"/>
    <n v="7000"/>
    <n v="7840"/>
    <n v="1400"/>
    <x v="0"/>
  </r>
  <r>
    <x v="2"/>
    <x v="6"/>
    <x v="2"/>
    <x v="5"/>
    <n v="455"/>
    <n v="4578.6000000000004"/>
    <n v="5128.0320000000002"/>
    <n v="915.72000000000014"/>
    <x v="0"/>
  </r>
  <r>
    <x v="2"/>
    <x v="6"/>
    <x v="3"/>
    <x v="6"/>
    <n v="345"/>
    <n v="7000"/>
    <n v="7840"/>
    <n v="1400"/>
    <x v="0"/>
  </r>
  <r>
    <x v="2"/>
    <x v="6"/>
    <x v="1"/>
    <x v="7"/>
    <n v="122"/>
    <n v="100"/>
    <n v="112"/>
    <n v="20"/>
    <x v="0"/>
  </r>
  <r>
    <x v="2"/>
    <x v="6"/>
    <x v="4"/>
    <x v="8"/>
    <n v="78"/>
    <n v="2288.6"/>
    <n v="5126.4639999999999"/>
    <n v="457.72"/>
    <x v="0"/>
  </r>
  <r>
    <x v="2"/>
    <x v="6"/>
    <x v="4"/>
    <x v="9"/>
    <n v="76"/>
    <n v="2288.4499999999998"/>
    <n v="5126.1279999999997"/>
    <n v="457.69"/>
    <x v="0"/>
  </r>
  <r>
    <x v="2"/>
    <x v="6"/>
    <x v="4"/>
    <x v="10"/>
    <n v="46"/>
    <n v="100"/>
    <n v="224"/>
    <n v="20"/>
    <x v="0"/>
  </r>
  <r>
    <x v="2"/>
    <x v="6"/>
    <x v="4"/>
    <x v="11"/>
    <n v="34"/>
    <n v="2288.4"/>
    <n v="5126.0160000000005"/>
    <n v="457.68000000000006"/>
    <x v="0"/>
  </r>
  <r>
    <x v="2"/>
    <x v="6"/>
    <x v="1"/>
    <x v="12"/>
    <n v="7"/>
    <n v="200"/>
    <n v="224"/>
    <n v="40"/>
    <x v="0"/>
  </r>
  <r>
    <x v="2"/>
    <x v="6"/>
    <x v="4"/>
    <x v="14"/>
    <n v="3"/>
    <n v="2288.65"/>
    <n v="5126.576"/>
    <n v="457.73"/>
    <x v="0"/>
  </r>
  <r>
    <x v="2"/>
    <x v="6"/>
    <x v="5"/>
    <x v="13"/>
    <n v="2"/>
    <n v="6600"/>
    <n v="7392"/>
    <n v="1320"/>
    <x v="0"/>
  </r>
  <r>
    <x v="2"/>
    <x v="7"/>
    <x v="0"/>
    <x v="0"/>
    <n v="3566"/>
    <n v="4577.3"/>
    <n v="5126.576"/>
    <n v="915.46"/>
    <x v="0"/>
  </r>
  <r>
    <x v="2"/>
    <x v="7"/>
    <x v="0"/>
    <x v="1"/>
    <n v="2498"/>
    <n v="8000"/>
    <n v="8960"/>
    <n v="1600"/>
    <x v="0"/>
  </r>
  <r>
    <x v="2"/>
    <x v="7"/>
    <x v="1"/>
    <x v="2"/>
    <n v="1245"/>
    <n v="4577.2"/>
    <n v="5126.4639999999999"/>
    <n v="915.44"/>
    <x v="0"/>
  </r>
  <r>
    <x v="2"/>
    <x v="7"/>
    <x v="2"/>
    <x v="3"/>
    <n v="644"/>
    <n v="5743.5"/>
    <n v="6432.72"/>
    <n v="1148.7"/>
    <x v="0"/>
  </r>
  <r>
    <x v="2"/>
    <x v="7"/>
    <x v="3"/>
    <x v="4"/>
    <n v="643"/>
    <n v="7000"/>
    <n v="7840"/>
    <n v="1400"/>
    <x v="0"/>
  </r>
  <r>
    <x v="2"/>
    <x v="7"/>
    <x v="2"/>
    <x v="5"/>
    <n v="455"/>
    <n v="5036.46"/>
    <n v="5128.0320000000002"/>
    <n v="1007.292"/>
    <x v="0"/>
  </r>
  <r>
    <x v="2"/>
    <x v="7"/>
    <x v="3"/>
    <x v="6"/>
    <n v="345"/>
    <n v="7700"/>
    <n v="7840"/>
    <n v="1540"/>
    <x v="0"/>
  </r>
  <r>
    <x v="2"/>
    <x v="7"/>
    <x v="1"/>
    <x v="7"/>
    <n v="122"/>
    <n v="110"/>
    <n v="112"/>
    <n v="22"/>
    <x v="0"/>
  </r>
  <r>
    <x v="2"/>
    <x v="7"/>
    <x v="4"/>
    <x v="8"/>
    <n v="78"/>
    <n v="2517.46"/>
    <n v="5126.4639999999999"/>
    <n v="503.49200000000002"/>
    <x v="0"/>
  </r>
  <r>
    <x v="2"/>
    <x v="7"/>
    <x v="4"/>
    <x v="9"/>
    <n v="76"/>
    <n v="2517.2949999999996"/>
    <n v="5126.1279999999997"/>
    <n v="503.45899999999995"/>
    <x v="0"/>
  </r>
  <r>
    <x v="2"/>
    <x v="7"/>
    <x v="4"/>
    <x v="10"/>
    <n v="46"/>
    <n v="115"/>
    <n v="224"/>
    <n v="23"/>
    <x v="0"/>
  </r>
  <r>
    <x v="2"/>
    <x v="7"/>
    <x v="4"/>
    <x v="11"/>
    <n v="34"/>
    <n v="2631.66"/>
    <n v="5126.0160000000005"/>
    <n v="526.33199999999999"/>
    <x v="0"/>
  </r>
  <r>
    <x v="2"/>
    <x v="7"/>
    <x v="1"/>
    <x v="12"/>
    <n v="7"/>
    <n v="230"/>
    <n v="224"/>
    <n v="46"/>
    <x v="0"/>
  </r>
  <r>
    <x v="2"/>
    <x v="7"/>
    <x v="4"/>
    <x v="14"/>
    <n v="3"/>
    <n v="2631.9475000000002"/>
    <n v="5126.576"/>
    <n v="526.38950000000011"/>
    <x v="0"/>
  </r>
  <r>
    <x v="2"/>
    <x v="7"/>
    <x v="5"/>
    <x v="13"/>
    <n v="2"/>
    <n v="7590"/>
    <n v="7392"/>
    <n v="1518"/>
    <x v="0"/>
  </r>
  <r>
    <x v="2"/>
    <x v="8"/>
    <x v="0"/>
    <x v="0"/>
    <n v="3566"/>
    <n v="4577.3"/>
    <n v="5126.576"/>
    <n v="915.46"/>
    <x v="0"/>
  </r>
  <r>
    <x v="2"/>
    <x v="8"/>
    <x v="0"/>
    <x v="1"/>
    <n v="2498"/>
    <n v="8000"/>
    <n v="8960"/>
    <n v="1600"/>
    <x v="0"/>
  </r>
  <r>
    <x v="2"/>
    <x v="8"/>
    <x v="1"/>
    <x v="2"/>
    <n v="1245"/>
    <n v="4577.2"/>
    <n v="5126.4639999999999"/>
    <n v="915.44"/>
    <x v="0"/>
  </r>
  <r>
    <x v="2"/>
    <x v="8"/>
    <x v="2"/>
    <x v="3"/>
    <n v="644"/>
    <n v="5743.5"/>
    <n v="6432.72"/>
    <n v="1148.7"/>
    <x v="0"/>
  </r>
  <r>
    <x v="2"/>
    <x v="8"/>
    <x v="3"/>
    <x v="4"/>
    <n v="643"/>
    <n v="7000"/>
    <n v="7840"/>
    <n v="1400"/>
    <x v="0"/>
  </r>
  <r>
    <x v="2"/>
    <x v="8"/>
    <x v="2"/>
    <x v="5"/>
    <n v="455"/>
    <n v="4578.6000000000004"/>
    <n v="5128.0320000000002"/>
    <n v="915.72000000000014"/>
    <x v="0"/>
  </r>
  <r>
    <x v="2"/>
    <x v="8"/>
    <x v="3"/>
    <x v="6"/>
    <n v="345"/>
    <n v="7000"/>
    <n v="7840"/>
    <n v="1400"/>
    <x v="0"/>
  </r>
  <r>
    <x v="2"/>
    <x v="8"/>
    <x v="1"/>
    <x v="7"/>
    <n v="122"/>
    <n v="100"/>
    <n v="112"/>
    <n v="20"/>
    <x v="0"/>
  </r>
  <r>
    <x v="2"/>
    <x v="8"/>
    <x v="4"/>
    <x v="8"/>
    <n v="78"/>
    <n v="2288.6"/>
    <n v="5126.4639999999999"/>
    <n v="457.72"/>
    <x v="0"/>
  </r>
  <r>
    <x v="2"/>
    <x v="8"/>
    <x v="4"/>
    <x v="9"/>
    <n v="76"/>
    <n v="2288.4499999999998"/>
    <n v="5126.1279999999997"/>
    <n v="457.69"/>
    <x v="0"/>
  </r>
  <r>
    <x v="2"/>
    <x v="8"/>
    <x v="4"/>
    <x v="10"/>
    <n v="46"/>
    <n v="100"/>
    <n v="224"/>
    <n v="20"/>
    <x v="0"/>
  </r>
  <r>
    <x v="2"/>
    <x v="8"/>
    <x v="4"/>
    <x v="11"/>
    <n v="34"/>
    <n v="2746.08"/>
    <n v="5126.0160000000005"/>
    <n v="549.21600000000001"/>
    <x v="0"/>
  </r>
  <r>
    <x v="2"/>
    <x v="8"/>
    <x v="1"/>
    <x v="12"/>
    <n v="7"/>
    <n v="240"/>
    <n v="224"/>
    <n v="48"/>
    <x v="0"/>
  </r>
  <r>
    <x v="2"/>
    <x v="8"/>
    <x v="4"/>
    <x v="14"/>
    <n v="3"/>
    <n v="2746.38"/>
    <n v="5126.576"/>
    <n v="549.27600000000007"/>
    <x v="0"/>
  </r>
  <r>
    <x v="2"/>
    <x v="8"/>
    <x v="5"/>
    <x v="13"/>
    <n v="2"/>
    <n v="7920"/>
    <n v="7392"/>
    <n v="1584"/>
    <x v="0"/>
  </r>
  <r>
    <x v="2"/>
    <x v="9"/>
    <x v="0"/>
    <x v="0"/>
    <n v="3566"/>
    <n v="5035.0300000000007"/>
    <n v="5126.576"/>
    <n v="1007.0060000000002"/>
    <x v="0"/>
  </r>
  <r>
    <x v="2"/>
    <x v="9"/>
    <x v="0"/>
    <x v="1"/>
    <n v="2498"/>
    <n v="9200"/>
    <n v="8960"/>
    <n v="1840"/>
    <x v="0"/>
  </r>
  <r>
    <x v="2"/>
    <x v="9"/>
    <x v="1"/>
    <x v="2"/>
    <n v="1245"/>
    <n v="5263.78"/>
    <n v="5126.4639999999999"/>
    <n v="1052.7560000000001"/>
    <x v="0"/>
  </r>
  <r>
    <x v="2"/>
    <x v="9"/>
    <x v="2"/>
    <x v="3"/>
    <n v="644"/>
    <n v="6605.0249999999996"/>
    <n v="6432.72"/>
    <n v="1321.0050000000001"/>
    <x v="0"/>
  </r>
  <r>
    <x v="2"/>
    <x v="9"/>
    <x v="3"/>
    <x v="4"/>
    <n v="643"/>
    <n v="8400"/>
    <n v="7840"/>
    <n v="1680"/>
    <x v="0"/>
  </r>
  <r>
    <x v="2"/>
    <x v="9"/>
    <x v="2"/>
    <x v="5"/>
    <n v="455"/>
    <n v="5494.3200000000006"/>
    <n v="5128.0320000000002"/>
    <n v="1098.8640000000003"/>
    <x v="0"/>
  </r>
  <r>
    <x v="2"/>
    <x v="9"/>
    <x v="3"/>
    <x v="6"/>
    <n v="345"/>
    <n v="8400"/>
    <n v="7840"/>
    <n v="1680"/>
    <x v="0"/>
  </r>
  <r>
    <x v="2"/>
    <x v="9"/>
    <x v="1"/>
    <x v="7"/>
    <n v="122"/>
    <n v="120"/>
    <n v="112"/>
    <n v="24"/>
    <x v="0"/>
  </r>
  <r>
    <x v="2"/>
    <x v="9"/>
    <x v="4"/>
    <x v="8"/>
    <n v="78"/>
    <n v="2517.46"/>
    <n v="5126.4639999999999"/>
    <n v="503.49200000000002"/>
    <x v="0"/>
  </r>
  <r>
    <x v="2"/>
    <x v="9"/>
    <x v="4"/>
    <x v="9"/>
    <n v="76"/>
    <n v="2517.2949999999996"/>
    <n v="5126.1279999999997"/>
    <n v="503.45899999999995"/>
    <x v="0"/>
  </r>
  <r>
    <x v="2"/>
    <x v="9"/>
    <x v="4"/>
    <x v="10"/>
    <n v="46"/>
    <n v="110"/>
    <n v="224"/>
    <n v="22"/>
    <x v="0"/>
  </r>
  <r>
    <x v="2"/>
    <x v="9"/>
    <x v="4"/>
    <x v="11"/>
    <n v="34"/>
    <n v="2517.2400000000002"/>
    <n v="5126.0160000000005"/>
    <n v="503.44800000000009"/>
    <x v="0"/>
  </r>
  <r>
    <x v="2"/>
    <x v="9"/>
    <x v="1"/>
    <x v="12"/>
    <n v="7"/>
    <n v="220"/>
    <n v="224"/>
    <n v="44"/>
    <x v="0"/>
  </r>
  <r>
    <x v="2"/>
    <x v="9"/>
    <x v="4"/>
    <x v="14"/>
    <n v="3"/>
    <n v="2517.5150000000003"/>
    <n v="5126.576"/>
    <n v="503.5030000000001"/>
    <x v="0"/>
  </r>
  <r>
    <x v="2"/>
    <x v="9"/>
    <x v="5"/>
    <x v="13"/>
    <n v="2"/>
    <n v="7260"/>
    <n v="7392"/>
    <n v="1452"/>
    <x v="0"/>
  </r>
  <r>
    <x v="2"/>
    <x v="10"/>
    <x v="0"/>
    <x v="0"/>
    <n v="3566"/>
    <n v="5263.8950000000004"/>
    <n v="5126.576"/>
    <n v="1052.7790000000002"/>
    <x v="0"/>
  </r>
  <r>
    <x v="2"/>
    <x v="10"/>
    <x v="0"/>
    <x v="1"/>
    <n v="2498"/>
    <n v="8800"/>
    <n v="8960"/>
    <n v="1760"/>
    <x v="0"/>
  </r>
  <r>
    <x v="2"/>
    <x v="10"/>
    <x v="1"/>
    <x v="2"/>
    <n v="1245"/>
    <n v="5034.92"/>
    <n v="5126.4639999999999"/>
    <n v="1006.984"/>
    <x v="0"/>
  </r>
  <r>
    <x v="2"/>
    <x v="10"/>
    <x v="2"/>
    <x v="3"/>
    <n v="644"/>
    <n v="6317.85"/>
    <n v="6432.72"/>
    <n v="1263.5700000000002"/>
    <x v="0"/>
  </r>
  <r>
    <x v="2"/>
    <x v="10"/>
    <x v="3"/>
    <x v="4"/>
    <n v="643"/>
    <n v="7700"/>
    <n v="7840"/>
    <n v="1540"/>
    <x v="0"/>
  </r>
  <r>
    <x v="2"/>
    <x v="10"/>
    <x v="2"/>
    <x v="5"/>
    <n v="455"/>
    <n v="5036.46"/>
    <n v="5128.0320000000002"/>
    <n v="1007.292"/>
    <x v="0"/>
  </r>
  <r>
    <x v="2"/>
    <x v="10"/>
    <x v="3"/>
    <x v="6"/>
    <n v="345"/>
    <n v="7700"/>
    <n v="7840"/>
    <n v="1540"/>
    <x v="0"/>
  </r>
  <r>
    <x v="2"/>
    <x v="10"/>
    <x v="1"/>
    <x v="7"/>
    <n v="122"/>
    <n v="110"/>
    <n v="112"/>
    <n v="22"/>
    <x v="0"/>
  </r>
  <r>
    <x v="2"/>
    <x v="10"/>
    <x v="4"/>
    <x v="8"/>
    <n v="78"/>
    <n v="2517.46"/>
    <n v="5126.4639999999999"/>
    <n v="503.49200000000002"/>
    <x v="0"/>
  </r>
  <r>
    <x v="2"/>
    <x v="10"/>
    <x v="4"/>
    <x v="9"/>
    <n v="76"/>
    <n v="2288.4499999999998"/>
    <n v="5126.1279999999997"/>
    <n v="457.69"/>
    <x v="0"/>
  </r>
  <r>
    <x v="2"/>
    <x v="10"/>
    <x v="4"/>
    <x v="10"/>
    <n v="46"/>
    <n v="100"/>
    <n v="224"/>
    <n v="20"/>
    <x v="0"/>
  </r>
  <r>
    <x v="2"/>
    <x v="10"/>
    <x v="4"/>
    <x v="11"/>
    <n v="34"/>
    <n v="2288.4"/>
    <n v="5126.0160000000005"/>
    <n v="457.68000000000006"/>
    <x v="1"/>
  </r>
  <r>
    <x v="2"/>
    <x v="10"/>
    <x v="1"/>
    <x v="12"/>
    <n v="7"/>
    <n v="200"/>
    <n v="224"/>
    <n v="40"/>
    <x v="1"/>
  </r>
  <r>
    <x v="2"/>
    <x v="10"/>
    <x v="4"/>
    <x v="14"/>
    <n v="3"/>
    <n v="2288.65"/>
    <n v="5126.576"/>
    <n v="457.73"/>
    <x v="1"/>
  </r>
  <r>
    <x v="2"/>
    <x v="10"/>
    <x v="5"/>
    <x v="13"/>
    <n v="2"/>
    <n v="6600"/>
    <n v="7392"/>
    <n v="1320"/>
    <x v="1"/>
  </r>
  <r>
    <x v="2"/>
    <x v="11"/>
    <x v="0"/>
    <x v="0"/>
    <n v="3566"/>
    <n v="4577.3"/>
    <n v="5126.576"/>
    <n v="915.46"/>
    <x v="1"/>
  </r>
  <r>
    <x v="2"/>
    <x v="11"/>
    <x v="0"/>
    <x v="1"/>
    <n v="2498"/>
    <n v="8000"/>
    <n v="8960"/>
    <n v="1600"/>
    <x v="1"/>
  </r>
  <r>
    <x v="2"/>
    <x v="11"/>
    <x v="1"/>
    <x v="2"/>
    <n v="1245"/>
    <n v="4577.2"/>
    <n v="5126.4639999999999"/>
    <n v="915.44"/>
    <x v="1"/>
  </r>
  <r>
    <x v="2"/>
    <x v="11"/>
    <x v="2"/>
    <x v="3"/>
    <n v="644"/>
    <n v="5743.5"/>
    <n v="6432.72"/>
    <n v="1148.7"/>
    <x v="1"/>
  </r>
  <r>
    <x v="2"/>
    <x v="11"/>
    <x v="3"/>
    <x v="4"/>
    <n v="643"/>
    <n v="7000"/>
    <n v="7840"/>
    <n v="1400"/>
    <x v="1"/>
  </r>
  <r>
    <x v="2"/>
    <x v="11"/>
    <x v="2"/>
    <x v="5"/>
    <n v="455"/>
    <n v="4578.6000000000004"/>
    <n v="5128.0320000000002"/>
    <n v="915.72000000000014"/>
    <x v="1"/>
  </r>
  <r>
    <x v="2"/>
    <x v="11"/>
    <x v="3"/>
    <x v="6"/>
    <n v="345"/>
    <n v="7000"/>
    <n v="7840"/>
    <n v="1400"/>
    <x v="1"/>
  </r>
  <r>
    <x v="2"/>
    <x v="11"/>
    <x v="1"/>
    <x v="7"/>
    <n v="122"/>
    <n v="100"/>
    <n v="112"/>
    <n v="20"/>
    <x v="1"/>
  </r>
  <r>
    <x v="2"/>
    <x v="11"/>
    <x v="4"/>
    <x v="8"/>
    <n v="78"/>
    <n v="2288.6"/>
    <n v="5126.4639999999999"/>
    <n v="457.72"/>
    <x v="1"/>
  </r>
  <r>
    <x v="2"/>
    <x v="11"/>
    <x v="4"/>
    <x v="9"/>
    <n v="76"/>
    <n v="2288.4499999999998"/>
    <n v="5126.1279999999997"/>
    <n v="457.69"/>
    <x v="1"/>
  </r>
  <r>
    <x v="2"/>
    <x v="11"/>
    <x v="4"/>
    <x v="10"/>
    <n v="46"/>
    <n v="100"/>
    <n v="224"/>
    <n v="20"/>
    <x v="1"/>
  </r>
  <r>
    <x v="2"/>
    <x v="11"/>
    <x v="4"/>
    <x v="11"/>
    <n v="34"/>
    <n v="2288.4"/>
    <n v="5126.0160000000005"/>
    <n v="457.68000000000006"/>
    <x v="1"/>
  </r>
  <r>
    <x v="2"/>
    <x v="11"/>
    <x v="1"/>
    <x v="12"/>
    <n v="7"/>
    <n v="200"/>
    <n v="224"/>
    <n v="40"/>
    <x v="1"/>
  </r>
  <r>
    <x v="2"/>
    <x v="11"/>
    <x v="4"/>
    <x v="14"/>
    <n v="3"/>
    <n v="2288.65"/>
    <n v="5126.576"/>
    <n v="457.73"/>
    <x v="1"/>
  </r>
  <r>
    <x v="2"/>
    <x v="11"/>
    <x v="5"/>
    <x v="13"/>
    <n v="2"/>
    <n v="6600"/>
    <n v="7392"/>
    <n v="1320"/>
    <x v="1"/>
  </r>
  <r>
    <x v="3"/>
    <x v="0"/>
    <x v="0"/>
    <x v="0"/>
    <n v="3566"/>
    <n v="5492.76"/>
    <n v="5126.576"/>
    <n v="1098.5520000000001"/>
    <x v="1"/>
  </r>
  <r>
    <x v="3"/>
    <x v="0"/>
    <x v="0"/>
    <x v="1"/>
    <n v="2498"/>
    <n v="9600"/>
    <n v="8960"/>
    <n v="1920"/>
    <x v="1"/>
  </r>
  <r>
    <x v="3"/>
    <x v="0"/>
    <x v="1"/>
    <x v="2"/>
    <n v="1245"/>
    <n v="5492.6399999999994"/>
    <n v="5126.4639999999999"/>
    <n v="1098.528"/>
    <x v="1"/>
  </r>
  <r>
    <x v="3"/>
    <x v="0"/>
    <x v="2"/>
    <x v="3"/>
    <n v="644"/>
    <n v="6892.2"/>
    <n v="6432.72"/>
    <n v="1378.44"/>
    <x v="1"/>
  </r>
  <r>
    <x v="3"/>
    <x v="0"/>
    <x v="3"/>
    <x v="4"/>
    <n v="643"/>
    <n v="8400"/>
    <n v="7840"/>
    <n v="1680"/>
    <x v="0"/>
  </r>
  <r>
    <x v="3"/>
    <x v="0"/>
    <x v="2"/>
    <x v="5"/>
    <n v="455"/>
    <n v="5494.3200000000006"/>
    <n v="5128.0320000000002"/>
    <n v="1098.8640000000003"/>
    <x v="0"/>
  </r>
  <r>
    <x v="3"/>
    <x v="0"/>
    <x v="3"/>
    <x v="6"/>
    <n v="345"/>
    <n v="8400"/>
    <n v="7840"/>
    <n v="1680"/>
    <x v="0"/>
  </r>
  <r>
    <x v="3"/>
    <x v="0"/>
    <x v="1"/>
    <x v="7"/>
    <n v="122"/>
    <n v="120"/>
    <n v="112"/>
    <n v="24"/>
    <x v="0"/>
  </r>
  <r>
    <x v="3"/>
    <x v="0"/>
    <x v="4"/>
    <x v="8"/>
    <n v="78"/>
    <n v="2288.6"/>
    <n v="5126.4639999999999"/>
    <n v="457.72"/>
    <x v="0"/>
  </r>
  <r>
    <x v="3"/>
    <x v="0"/>
    <x v="4"/>
    <x v="9"/>
    <n v="76"/>
    <n v="2288.4499999999998"/>
    <n v="5126.1279999999997"/>
    <n v="457.69"/>
    <x v="0"/>
  </r>
  <r>
    <x v="3"/>
    <x v="0"/>
    <x v="4"/>
    <x v="10"/>
    <n v="46"/>
    <n v="100"/>
    <n v="224"/>
    <n v="20"/>
    <x v="0"/>
  </r>
  <r>
    <x v="3"/>
    <x v="0"/>
    <x v="4"/>
    <x v="11"/>
    <n v="34"/>
    <n v="2288.4"/>
    <n v="5126.0160000000005"/>
    <n v="457.68000000000006"/>
    <x v="0"/>
  </r>
  <r>
    <x v="3"/>
    <x v="0"/>
    <x v="1"/>
    <x v="12"/>
    <n v="7"/>
    <n v="200"/>
    <n v="224"/>
    <n v="40"/>
    <x v="0"/>
  </r>
  <r>
    <x v="3"/>
    <x v="0"/>
    <x v="5"/>
    <x v="13"/>
    <n v="3"/>
    <n v="4577.3"/>
    <n v="7392"/>
    <n v="915.46"/>
    <x v="0"/>
  </r>
  <r>
    <x v="3"/>
    <x v="0"/>
    <x v="4"/>
    <x v="14"/>
    <n v="3"/>
    <n v="3300"/>
    <n v="5126.576"/>
    <n v="660"/>
    <x v="0"/>
  </r>
  <r>
    <x v="3"/>
    <x v="1"/>
    <x v="0"/>
    <x v="0"/>
    <n v="3566"/>
    <n v="4577.3"/>
    <n v="5126.576"/>
    <n v="915.46"/>
    <x v="0"/>
  </r>
  <r>
    <x v="3"/>
    <x v="1"/>
    <x v="0"/>
    <x v="1"/>
    <n v="2498"/>
    <n v="8000"/>
    <n v="8960"/>
    <n v="1600"/>
    <x v="0"/>
  </r>
  <r>
    <x v="3"/>
    <x v="1"/>
    <x v="1"/>
    <x v="2"/>
    <n v="1245"/>
    <n v="4577.2"/>
    <n v="5126.4639999999999"/>
    <n v="915.44"/>
    <x v="0"/>
  </r>
  <r>
    <x v="3"/>
    <x v="1"/>
    <x v="2"/>
    <x v="3"/>
    <n v="644"/>
    <n v="5743.5"/>
    <n v="6432.72"/>
    <n v="1148.7"/>
    <x v="0"/>
  </r>
  <r>
    <x v="3"/>
    <x v="1"/>
    <x v="3"/>
    <x v="4"/>
    <n v="643"/>
    <n v="7000"/>
    <n v="7840"/>
    <n v="1400"/>
    <x v="0"/>
  </r>
  <r>
    <x v="3"/>
    <x v="1"/>
    <x v="2"/>
    <x v="5"/>
    <n v="455"/>
    <n v="4578.6000000000004"/>
    <n v="5128.0320000000002"/>
    <n v="915.72000000000014"/>
    <x v="0"/>
  </r>
  <r>
    <x v="3"/>
    <x v="1"/>
    <x v="3"/>
    <x v="6"/>
    <n v="345"/>
    <n v="7000"/>
    <n v="7840"/>
    <n v="1400"/>
    <x v="0"/>
  </r>
  <r>
    <x v="3"/>
    <x v="1"/>
    <x v="1"/>
    <x v="7"/>
    <n v="122"/>
    <n v="100"/>
    <n v="112"/>
    <n v="20"/>
    <x v="0"/>
  </r>
  <r>
    <x v="3"/>
    <x v="1"/>
    <x v="4"/>
    <x v="8"/>
    <n v="78"/>
    <n v="2288.6"/>
    <n v="5126.4639999999999"/>
    <n v="457.72"/>
    <x v="0"/>
  </r>
  <r>
    <x v="3"/>
    <x v="1"/>
    <x v="4"/>
    <x v="9"/>
    <n v="76"/>
    <n v="2288.4499999999998"/>
    <n v="5126.1279999999997"/>
    <n v="457.69"/>
    <x v="0"/>
  </r>
  <r>
    <x v="3"/>
    <x v="1"/>
    <x v="4"/>
    <x v="10"/>
    <n v="46"/>
    <n v="100"/>
    <n v="224"/>
    <n v="20"/>
    <x v="0"/>
  </r>
  <r>
    <x v="3"/>
    <x v="1"/>
    <x v="4"/>
    <x v="11"/>
    <n v="34"/>
    <n v="2288.4"/>
    <n v="5126.0160000000005"/>
    <n v="457.68000000000006"/>
    <x v="0"/>
  </r>
  <r>
    <x v="3"/>
    <x v="1"/>
    <x v="1"/>
    <x v="12"/>
    <n v="7"/>
    <n v="200"/>
    <n v="224"/>
    <n v="40"/>
    <x v="0"/>
  </r>
  <r>
    <x v="3"/>
    <x v="1"/>
    <x v="4"/>
    <x v="14"/>
    <n v="3"/>
    <n v="3300"/>
    <n v="5126.576"/>
    <n v="660"/>
    <x v="0"/>
  </r>
  <r>
    <x v="3"/>
    <x v="1"/>
    <x v="5"/>
    <x v="13"/>
    <n v="2"/>
    <n v="6600"/>
    <n v="7392"/>
    <n v="1320"/>
    <x v="0"/>
  </r>
  <r>
    <x v="3"/>
    <x v="2"/>
    <x v="0"/>
    <x v="0"/>
    <n v="3566"/>
    <n v="4577.3"/>
    <n v="5126.576"/>
    <n v="915.46"/>
    <x v="0"/>
  </r>
  <r>
    <x v="3"/>
    <x v="2"/>
    <x v="0"/>
    <x v="1"/>
    <n v="2498"/>
    <n v="8000"/>
    <n v="8960"/>
    <n v="1600"/>
    <x v="0"/>
  </r>
  <r>
    <x v="3"/>
    <x v="2"/>
    <x v="1"/>
    <x v="2"/>
    <n v="1245"/>
    <n v="4577.2"/>
    <n v="5126.4639999999999"/>
    <n v="915.44"/>
    <x v="0"/>
  </r>
  <r>
    <x v="3"/>
    <x v="2"/>
    <x v="2"/>
    <x v="3"/>
    <n v="644"/>
    <n v="10000"/>
    <n v="6432.72"/>
    <n v="2000"/>
    <x v="0"/>
  </r>
  <r>
    <x v="3"/>
    <x v="2"/>
    <x v="3"/>
    <x v="4"/>
    <n v="643"/>
    <n v="7000"/>
    <n v="7840"/>
    <n v="1400"/>
    <x v="0"/>
  </r>
  <r>
    <x v="3"/>
    <x v="2"/>
    <x v="2"/>
    <x v="5"/>
    <n v="455"/>
    <n v="4578.6000000000004"/>
    <n v="5128.0320000000002"/>
    <n v="915.72000000000014"/>
    <x v="0"/>
  </r>
  <r>
    <x v="3"/>
    <x v="2"/>
    <x v="3"/>
    <x v="6"/>
    <n v="345"/>
    <n v="7000"/>
    <n v="7840"/>
    <n v="1400"/>
    <x v="0"/>
  </r>
  <r>
    <x v="3"/>
    <x v="2"/>
    <x v="1"/>
    <x v="7"/>
    <n v="122"/>
    <n v="100"/>
    <n v="112"/>
    <n v="20"/>
    <x v="0"/>
  </r>
  <r>
    <x v="3"/>
    <x v="2"/>
    <x v="4"/>
    <x v="8"/>
    <n v="78"/>
    <n v="2288.6"/>
    <n v="5126.4639999999999"/>
    <n v="457.72"/>
    <x v="0"/>
  </r>
  <r>
    <x v="3"/>
    <x v="2"/>
    <x v="4"/>
    <x v="9"/>
    <n v="76"/>
    <n v="2288.4499999999998"/>
    <n v="5126.1279999999997"/>
    <n v="457.69"/>
    <x v="0"/>
  </r>
  <r>
    <x v="3"/>
    <x v="2"/>
    <x v="4"/>
    <x v="10"/>
    <n v="46"/>
    <n v="100"/>
    <n v="224"/>
    <n v="20"/>
    <x v="0"/>
  </r>
  <r>
    <x v="3"/>
    <x v="2"/>
    <x v="4"/>
    <x v="11"/>
    <n v="34"/>
    <n v="2288.4"/>
    <n v="5126.0160000000005"/>
    <n v="457.68000000000006"/>
    <x v="0"/>
  </r>
  <r>
    <x v="3"/>
    <x v="2"/>
    <x v="1"/>
    <x v="12"/>
    <n v="7"/>
    <n v="200"/>
    <n v="224"/>
    <n v="40"/>
    <x v="0"/>
  </r>
  <r>
    <x v="3"/>
    <x v="2"/>
    <x v="4"/>
    <x v="14"/>
    <n v="3"/>
    <n v="2288.65"/>
    <n v="5126.576"/>
    <n v="457.73"/>
    <x v="0"/>
  </r>
  <r>
    <x v="3"/>
    <x v="2"/>
    <x v="5"/>
    <x v="13"/>
    <n v="2"/>
    <n v="6600"/>
    <n v="7392"/>
    <n v="1320"/>
    <x v="0"/>
  </r>
  <r>
    <x v="3"/>
    <x v="3"/>
    <x v="0"/>
    <x v="0"/>
    <n v="3566"/>
    <n v="4577.3"/>
    <n v="5126.576"/>
    <n v="915.46"/>
    <x v="0"/>
  </r>
  <r>
    <x v="3"/>
    <x v="3"/>
    <x v="0"/>
    <x v="1"/>
    <n v="2498"/>
    <n v="8000"/>
    <n v="8960"/>
    <n v="1600"/>
    <x v="1"/>
  </r>
  <r>
    <x v="3"/>
    <x v="3"/>
    <x v="1"/>
    <x v="2"/>
    <n v="1245"/>
    <n v="4577.2"/>
    <n v="5126.4639999999999"/>
    <n v="915.44"/>
    <x v="1"/>
  </r>
  <r>
    <x v="3"/>
    <x v="3"/>
    <x v="2"/>
    <x v="3"/>
    <n v="644"/>
    <n v="15000"/>
    <n v="6432.72"/>
    <n v="3000"/>
    <x v="1"/>
  </r>
  <r>
    <x v="3"/>
    <x v="3"/>
    <x v="3"/>
    <x v="4"/>
    <n v="643"/>
    <n v="7000"/>
    <n v="7840"/>
    <n v="1400"/>
    <x v="1"/>
  </r>
  <r>
    <x v="3"/>
    <x v="3"/>
    <x v="2"/>
    <x v="5"/>
    <n v="455"/>
    <n v="14000"/>
    <n v="5128.0320000000002"/>
    <n v="2800"/>
    <x v="1"/>
  </r>
  <r>
    <x v="3"/>
    <x v="3"/>
    <x v="3"/>
    <x v="6"/>
    <n v="345"/>
    <n v="7000"/>
    <n v="7840"/>
    <n v="1400"/>
    <x v="1"/>
  </r>
  <r>
    <x v="3"/>
    <x v="3"/>
    <x v="1"/>
    <x v="7"/>
    <n v="122"/>
    <n v="100"/>
    <n v="112"/>
    <n v="20"/>
    <x v="1"/>
  </r>
  <r>
    <x v="3"/>
    <x v="3"/>
    <x v="4"/>
    <x v="8"/>
    <n v="78"/>
    <n v="2288.6"/>
    <n v="5126.4639999999999"/>
    <n v="457.72"/>
    <x v="1"/>
  </r>
  <r>
    <x v="3"/>
    <x v="3"/>
    <x v="4"/>
    <x v="9"/>
    <n v="76"/>
    <n v="2288.4499999999998"/>
    <n v="5126.1279999999997"/>
    <n v="457.69"/>
    <x v="1"/>
  </r>
  <r>
    <x v="3"/>
    <x v="3"/>
    <x v="4"/>
    <x v="10"/>
    <n v="46"/>
    <n v="100"/>
    <n v="224"/>
    <n v="20"/>
    <x v="1"/>
  </r>
  <r>
    <x v="3"/>
    <x v="3"/>
    <x v="4"/>
    <x v="11"/>
    <n v="34"/>
    <n v="2288.4"/>
    <n v="5126.0160000000005"/>
    <n v="457.68000000000006"/>
    <x v="1"/>
  </r>
  <r>
    <x v="3"/>
    <x v="3"/>
    <x v="1"/>
    <x v="12"/>
    <n v="7"/>
    <n v="200"/>
    <n v="224"/>
    <n v="40"/>
    <x v="1"/>
  </r>
  <r>
    <x v="3"/>
    <x v="3"/>
    <x v="4"/>
    <x v="14"/>
    <n v="3"/>
    <n v="2288.65"/>
    <n v="5126.576"/>
    <n v="457.73"/>
    <x v="1"/>
  </r>
  <r>
    <x v="3"/>
    <x v="3"/>
    <x v="5"/>
    <x v="13"/>
    <n v="2"/>
    <n v="7920"/>
    <n v="7392"/>
    <n v="1584"/>
    <x v="1"/>
  </r>
  <r>
    <x v="3"/>
    <x v="4"/>
    <x v="0"/>
    <x v="0"/>
    <n v="3566"/>
    <n v="4577.3"/>
    <n v="5126.576"/>
    <n v="915.46"/>
    <x v="1"/>
  </r>
  <r>
    <x v="3"/>
    <x v="4"/>
    <x v="0"/>
    <x v="1"/>
    <n v="2498"/>
    <n v="8800"/>
    <n v="8960"/>
    <n v="1760"/>
    <x v="1"/>
  </r>
  <r>
    <x v="3"/>
    <x v="4"/>
    <x v="1"/>
    <x v="2"/>
    <n v="1245"/>
    <n v="5034.92"/>
    <n v="5126.4639999999999"/>
    <n v="1006.984"/>
    <x v="1"/>
  </r>
  <r>
    <x v="3"/>
    <x v="4"/>
    <x v="2"/>
    <x v="3"/>
    <n v="644"/>
    <n v="6317.85"/>
    <n v="6432.72"/>
    <n v="1263.5700000000002"/>
    <x v="1"/>
  </r>
  <r>
    <x v="3"/>
    <x v="4"/>
    <x v="3"/>
    <x v="4"/>
    <n v="643"/>
    <n v="7700"/>
    <n v="7840"/>
    <n v="1540"/>
    <x v="1"/>
  </r>
  <r>
    <x v="3"/>
    <x v="4"/>
    <x v="2"/>
    <x v="5"/>
    <n v="455"/>
    <n v="5036.46"/>
    <n v="5128.0320000000002"/>
    <n v="1007.292"/>
    <x v="1"/>
  </r>
  <r>
    <x v="3"/>
    <x v="4"/>
    <x v="3"/>
    <x v="6"/>
    <n v="345"/>
    <n v="7700"/>
    <n v="7840"/>
    <n v="1540"/>
    <x v="1"/>
  </r>
  <r>
    <x v="3"/>
    <x v="4"/>
    <x v="1"/>
    <x v="7"/>
    <n v="122"/>
    <n v="110"/>
    <n v="112"/>
    <n v="22"/>
    <x v="1"/>
  </r>
  <r>
    <x v="3"/>
    <x v="4"/>
    <x v="4"/>
    <x v="8"/>
    <n v="78"/>
    <n v="2517.46"/>
    <n v="5126.4639999999999"/>
    <n v="503.49200000000002"/>
    <x v="1"/>
  </r>
  <r>
    <x v="3"/>
    <x v="4"/>
    <x v="4"/>
    <x v="9"/>
    <n v="76"/>
    <n v="2288.4499999999998"/>
    <n v="5126.1279999999997"/>
    <n v="457.69"/>
    <x v="1"/>
  </r>
  <r>
    <x v="3"/>
    <x v="4"/>
    <x v="4"/>
    <x v="10"/>
    <n v="46"/>
    <n v="100"/>
    <n v="224"/>
    <n v="20"/>
    <x v="1"/>
  </r>
  <r>
    <x v="3"/>
    <x v="4"/>
    <x v="4"/>
    <x v="11"/>
    <n v="34"/>
    <n v="2288.4"/>
    <n v="5126.0160000000005"/>
    <n v="457.68000000000006"/>
    <x v="0"/>
  </r>
  <r>
    <x v="3"/>
    <x v="4"/>
    <x v="1"/>
    <x v="12"/>
    <n v="7"/>
    <n v="200"/>
    <n v="224"/>
    <n v="40"/>
    <x v="0"/>
  </r>
  <r>
    <x v="3"/>
    <x v="4"/>
    <x v="4"/>
    <x v="14"/>
    <n v="3"/>
    <n v="3300"/>
    <n v="5126.576"/>
    <n v="660"/>
    <x v="0"/>
  </r>
  <r>
    <x v="3"/>
    <x v="4"/>
    <x v="5"/>
    <x v="13"/>
    <n v="2"/>
    <n v="4577.3"/>
    <n v="7392"/>
    <n v="915.46"/>
    <x v="0"/>
  </r>
  <r>
    <x v="3"/>
    <x v="5"/>
    <x v="0"/>
    <x v="0"/>
    <n v="3566"/>
    <n v="4577.3"/>
    <n v="5126.576"/>
    <n v="915.46"/>
    <x v="0"/>
  </r>
  <r>
    <x v="3"/>
    <x v="5"/>
    <x v="0"/>
    <x v="1"/>
    <n v="2498"/>
    <n v="8000"/>
    <n v="8960"/>
    <n v="1600"/>
    <x v="0"/>
  </r>
  <r>
    <x v="3"/>
    <x v="5"/>
    <x v="1"/>
    <x v="2"/>
    <n v="1245"/>
    <n v="4577.2"/>
    <n v="5126.4639999999999"/>
    <n v="915.44"/>
    <x v="0"/>
  </r>
  <r>
    <x v="3"/>
    <x v="5"/>
    <x v="2"/>
    <x v="3"/>
    <n v="644"/>
    <n v="10000"/>
    <n v="6432.72"/>
    <n v="2000"/>
    <x v="0"/>
  </r>
  <r>
    <x v="3"/>
    <x v="5"/>
    <x v="3"/>
    <x v="4"/>
    <n v="643"/>
    <n v="7000"/>
    <n v="7840"/>
    <n v="1400"/>
    <x v="0"/>
  </r>
  <r>
    <x v="3"/>
    <x v="5"/>
    <x v="2"/>
    <x v="5"/>
    <n v="455"/>
    <n v="8000"/>
    <n v="5128.0320000000002"/>
    <n v="1600"/>
    <x v="0"/>
  </r>
  <r>
    <x v="3"/>
    <x v="5"/>
    <x v="3"/>
    <x v="6"/>
    <n v="345"/>
    <n v="7000"/>
    <n v="7840"/>
    <n v="1400"/>
    <x v="0"/>
  </r>
  <r>
    <x v="3"/>
    <x v="5"/>
    <x v="1"/>
    <x v="7"/>
    <n v="122"/>
    <n v="100"/>
    <n v="112"/>
    <n v="20"/>
    <x v="0"/>
  </r>
  <r>
    <x v="3"/>
    <x v="5"/>
    <x v="4"/>
    <x v="8"/>
    <n v="78"/>
    <n v="2288.6"/>
    <n v="5126.4639999999999"/>
    <n v="457.72"/>
    <x v="0"/>
  </r>
  <r>
    <x v="3"/>
    <x v="5"/>
    <x v="4"/>
    <x v="9"/>
    <n v="76"/>
    <n v="2288.4499999999998"/>
    <n v="5126.1279999999997"/>
    <n v="457.69"/>
    <x v="0"/>
  </r>
  <r>
    <x v="3"/>
    <x v="5"/>
    <x v="4"/>
    <x v="10"/>
    <n v="46"/>
    <n v="100"/>
    <n v="224"/>
    <n v="20"/>
    <x v="0"/>
  </r>
  <r>
    <x v="3"/>
    <x v="5"/>
    <x v="4"/>
    <x v="11"/>
    <n v="34"/>
    <n v="2288.4"/>
    <n v="5126.0160000000005"/>
    <n v="457.68000000000006"/>
    <x v="0"/>
  </r>
  <r>
    <x v="3"/>
    <x v="5"/>
    <x v="1"/>
    <x v="12"/>
    <n v="7"/>
    <n v="200"/>
    <n v="224"/>
    <n v="40"/>
    <x v="0"/>
  </r>
  <r>
    <x v="3"/>
    <x v="5"/>
    <x v="5"/>
    <x v="13"/>
    <n v="3"/>
    <n v="4577.3"/>
    <n v="7392"/>
    <n v="915.46"/>
    <x v="1"/>
  </r>
  <r>
    <x v="3"/>
    <x v="5"/>
    <x v="4"/>
    <x v="14"/>
    <n v="3"/>
    <n v="2288.65"/>
    <n v="5126.576"/>
    <n v="457.73"/>
    <x v="1"/>
  </r>
  <r>
    <x v="3"/>
    <x v="6"/>
    <x v="0"/>
    <x v="0"/>
    <n v="3566"/>
    <n v="4577.3"/>
    <n v="5126.576"/>
    <n v="915.46"/>
    <x v="1"/>
  </r>
  <r>
    <x v="3"/>
    <x v="6"/>
    <x v="0"/>
    <x v="1"/>
    <n v="2498"/>
    <n v="8000"/>
    <n v="8960"/>
    <n v="1600"/>
    <x v="1"/>
  </r>
  <r>
    <x v="3"/>
    <x v="6"/>
    <x v="1"/>
    <x v="2"/>
    <n v="1245"/>
    <n v="4577.2"/>
    <n v="5126.4639999999999"/>
    <n v="915.44"/>
    <x v="1"/>
  </r>
  <r>
    <x v="3"/>
    <x v="6"/>
    <x v="2"/>
    <x v="3"/>
    <n v="644"/>
    <n v="5743.5"/>
    <n v="6432.72"/>
    <n v="1148.7"/>
    <x v="1"/>
  </r>
  <r>
    <x v="3"/>
    <x v="6"/>
    <x v="3"/>
    <x v="4"/>
    <n v="643"/>
    <n v="7000"/>
    <n v="7840"/>
    <n v="1400"/>
    <x v="1"/>
  </r>
  <r>
    <x v="3"/>
    <x v="6"/>
    <x v="2"/>
    <x v="5"/>
    <n v="455"/>
    <n v="4578.6000000000004"/>
    <n v="5128.0320000000002"/>
    <n v="915.72000000000014"/>
    <x v="1"/>
  </r>
  <r>
    <x v="3"/>
    <x v="6"/>
    <x v="3"/>
    <x v="6"/>
    <n v="345"/>
    <n v="7000"/>
    <n v="7840"/>
    <n v="1400"/>
    <x v="1"/>
  </r>
  <r>
    <x v="3"/>
    <x v="6"/>
    <x v="1"/>
    <x v="7"/>
    <n v="122"/>
    <n v="100"/>
    <n v="112"/>
    <n v="20"/>
    <x v="1"/>
  </r>
  <r>
    <x v="3"/>
    <x v="6"/>
    <x v="4"/>
    <x v="8"/>
    <n v="78"/>
    <n v="2288.6"/>
    <n v="5126.4639999999999"/>
    <n v="457.72"/>
    <x v="1"/>
  </r>
  <r>
    <x v="3"/>
    <x v="6"/>
    <x v="4"/>
    <x v="9"/>
    <n v="76"/>
    <n v="2288.4499999999998"/>
    <n v="5126.1279999999997"/>
    <n v="457.69"/>
    <x v="1"/>
  </r>
  <r>
    <x v="3"/>
    <x v="6"/>
    <x v="4"/>
    <x v="10"/>
    <n v="46"/>
    <n v="100"/>
    <n v="224"/>
    <n v="20"/>
    <x v="1"/>
  </r>
  <r>
    <x v="3"/>
    <x v="6"/>
    <x v="4"/>
    <x v="11"/>
    <n v="34"/>
    <n v="2288.4"/>
    <n v="5126.0160000000005"/>
    <n v="457.68000000000006"/>
    <x v="1"/>
  </r>
  <r>
    <x v="3"/>
    <x v="6"/>
    <x v="1"/>
    <x v="12"/>
    <n v="7"/>
    <n v="200"/>
    <n v="224"/>
    <n v="40"/>
    <x v="1"/>
  </r>
  <r>
    <x v="3"/>
    <x v="6"/>
    <x v="4"/>
    <x v="14"/>
    <n v="3"/>
    <n v="2288.65"/>
    <n v="5126.576"/>
    <n v="457.73"/>
    <x v="1"/>
  </r>
  <r>
    <x v="3"/>
    <x v="6"/>
    <x v="5"/>
    <x v="13"/>
    <n v="2"/>
    <n v="6600"/>
    <n v="7392"/>
    <n v="1320"/>
    <x v="0"/>
  </r>
  <r>
    <x v="3"/>
    <x v="7"/>
    <x v="0"/>
    <x v="0"/>
    <n v="3566"/>
    <n v="4577.3"/>
    <n v="5126.576"/>
    <n v="915.46"/>
    <x v="0"/>
  </r>
  <r>
    <x v="3"/>
    <x v="7"/>
    <x v="0"/>
    <x v="1"/>
    <n v="2498"/>
    <n v="8000"/>
    <n v="8960"/>
    <n v="1600"/>
    <x v="0"/>
  </r>
  <r>
    <x v="3"/>
    <x v="7"/>
    <x v="1"/>
    <x v="2"/>
    <n v="1245"/>
    <n v="4577.2"/>
    <n v="5126.4639999999999"/>
    <n v="915.44"/>
    <x v="0"/>
  </r>
  <r>
    <x v="3"/>
    <x v="7"/>
    <x v="2"/>
    <x v="3"/>
    <n v="644"/>
    <n v="5743.5"/>
    <n v="6432.72"/>
    <n v="1148.7"/>
    <x v="0"/>
  </r>
  <r>
    <x v="3"/>
    <x v="7"/>
    <x v="3"/>
    <x v="4"/>
    <n v="643"/>
    <n v="7000"/>
    <n v="7840"/>
    <n v="1400"/>
    <x v="1"/>
  </r>
  <r>
    <x v="3"/>
    <x v="7"/>
    <x v="2"/>
    <x v="5"/>
    <n v="455"/>
    <n v="5036.46"/>
    <n v="5128.0320000000002"/>
    <n v="1007.292"/>
    <x v="1"/>
  </r>
  <r>
    <x v="3"/>
    <x v="7"/>
    <x v="3"/>
    <x v="6"/>
    <n v="345"/>
    <n v="7700"/>
    <n v="7840"/>
    <n v="1540"/>
    <x v="1"/>
  </r>
  <r>
    <x v="3"/>
    <x v="7"/>
    <x v="1"/>
    <x v="7"/>
    <n v="122"/>
    <n v="110"/>
    <n v="112"/>
    <n v="22"/>
    <x v="1"/>
  </r>
  <r>
    <x v="3"/>
    <x v="7"/>
    <x v="4"/>
    <x v="8"/>
    <n v="78"/>
    <n v="2517.46"/>
    <n v="5126.4639999999999"/>
    <n v="503.49200000000002"/>
    <x v="1"/>
  </r>
  <r>
    <x v="3"/>
    <x v="7"/>
    <x v="4"/>
    <x v="9"/>
    <n v="76"/>
    <n v="2517.2949999999996"/>
    <n v="5126.1279999999997"/>
    <n v="503.45899999999995"/>
    <x v="1"/>
  </r>
  <r>
    <x v="3"/>
    <x v="7"/>
    <x v="4"/>
    <x v="10"/>
    <n v="46"/>
    <n v="115"/>
    <n v="224"/>
    <n v="23"/>
    <x v="1"/>
  </r>
  <r>
    <x v="3"/>
    <x v="7"/>
    <x v="4"/>
    <x v="11"/>
    <n v="34"/>
    <n v="2631.66"/>
    <n v="5126.0160000000005"/>
    <n v="526.33199999999999"/>
    <x v="1"/>
  </r>
  <r>
    <x v="3"/>
    <x v="7"/>
    <x v="1"/>
    <x v="12"/>
    <n v="7"/>
    <n v="230"/>
    <n v="224"/>
    <n v="46"/>
    <x v="1"/>
  </r>
  <r>
    <x v="3"/>
    <x v="7"/>
    <x v="4"/>
    <x v="14"/>
    <n v="3"/>
    <n v="2631.9475000000002"/>
    <n v="5126.576"/>
    <n v="526.38950000000011"/>
    <x v="0"/>
  </r>
  <r>
    <x v="3"/>
    <x v="7"/>
    <x v="5"/>
    <x v="13"/>
    <n v="2"/>
    <n v="7590"/>
    <n v="7392"/>
    <n v="1518"/>
    <x v="1"/>
  </r>
  <r>
    <x v="3"/>
    <x v="8"/>
    <x v="0"/>
    <x v="0"/>
    <n v="3566"/>
    <n v="4577.3"/>
    <n v="5126.576"/>
    <n v="915.46"/>
    <x v="1"/>
  </r>
  <r>
    <x v="3"/>
    <x v="8"/>
    <x v="0"/>
    <x v="1"/>
    <n v="2498"/>
    <n v="8000"/>
    <n v="8960"/>
    <n v="1600"/>
    <x v="1"/>
  </r>
  <r>
    <x v="3"/>
    <x v="8"/>
    <x v="1"/>
    <x v="2"/>
    <n v="1245"/>
    <n v="4577.2"/>
    <n v="5126.4639999999999"/>
    <n v="915.44"/>
    <x v="1"/>
  </r>
  <r>
    <x v="3"/>
    <x v="8"/>
    <x v="2"/>
    <x v="3"/>
    <n v="644"/>
    <n v="5743.5"/>
    <n v="6432.72"/>
    <n v="1148.7"/>
    <x v="1"/>
  </r>
  <r>
    <x v="3"/>
    <x v="8"/>
    <x v="3"/>
    <x v="4"/>
    <n v="643"/>
    <n v="7000"/>
    <n v="7840"/>
    <n v="1400"/>
    <x v="1"/>
  </r>
  <r>
    <x v="3"/>
    <x v="8"/>
    <x v="2"/>
    <x v="5"/>
    <n v="455"/>
    <n v="4578.6000000000004"/>
    <n v="5128.0320000000002"/>
    <n v="915.72000000000014"/>
    <x v="1"/>
  </r>
  <r>
    <x v="3"/>
    <x v="8"/>
    <x v="3"/>
    <x v="6"/>
    <n v="345"/>
    <n v="7000"/>
    <n v="7840"/>
    <n v="1400"/>
    <x v="1"/>
  </r>
  <r>
    <x v="3"/>
    <x v="8"/>
    <x v="1"/>
    <x v="7"/>
    <n v="122"/>
    <n v="100"/>
    <n v="112"/>
    <n v="20"/>
    <x v="1"/>
  </r>
  <r>
    <x v="3"/>
    <x v="8"/>
    <x v="4"/>
    <x v="8"/>
    <n v="78"/>
    <n v="2288.6"/>
    <n v="5126.4639999999999"/>
    <n v="457.72"/>
    <x v="1"/>
  </r>
  <r>
    <x v="3"/>
    <x v="8"/>
    <x v="4"/>
    <x v="9"/>
    <n v="76"/>
    <n v="2288.4499999999998"/>
    <n v="5126.1279999999997"/>
    <n v="457.69"/>
    <x v="1"/>
  </r>
  <r>
    <x v="3"/>
    <x v="8"/>
    <x v="4"/>
    <x v="10"/>
    <n v="46"/>
    <n v="100"/>
    <n v="224"/>
    <n v="20"/>
    <x v="1"/>
  </r>
  <r>
    <x v="3"/>
    <x v="8"/>
    <x v="4"/>
    <x v="11"/>
    <n v="34"/>
    <n v="2746.08"/>
    <n v="5126.0160000000005"/>
    <n v="549.21600000000001"/>
    <x v="1"/>
  </r>
  <r>
    <x v="3"/>
    <x v="8"/>
    <x v="1"/>
    <x v="12"/>
    <n v="7"/>
    <n v="240"/>
    <n v="224"/>
    <n v="48"/>
    <x v="1"/>
  </r>
  <r>
    <x v="3"/>
    <x v="8"/>
    <x v="4"/>
    <x v="14"/>
    <n v="3"/>
    <n v="2746.38"/>
    <n v="5126.576"/>
    <n v="549.27600000000007"/>
    <x v="1"/>
  </r>
  <r>
    <x v="3"/>
    <x v="8"/>
    <x v="5"/>
    <x v="13"/>
    <n v="2"/>
    <n v="7920"/>
    <n v="7392"/>
    <n v="1584"/>
    <x v="1"/>
  </r>
  <r>
    <x v="3"/>
    <x v="9"/>
    <x v="0"/>
    <x v="0"/>
    <n v="3566"/>
    <n v="5035.0300000000007"/>
    <n v="5126.576"/>
    <n v="1007.0060000000002"/>
    <x v="1"/>
  </r>
  <r>
    <x v="3"/>
    <x v="9"/>
    <x v="0"/>
    <x v="1"/>
    <n v="2498"/>
    <n v="9200"/>
    <n v="8960"/>
    <n v="1840"/>
    <x v="1"/>
  </r>
  <r>
    <x v="3"/>
    <x v="9"/>
    <x v="1"/>
    <x v="2"/>
    <n v="1245"/>
    <n v="5263.78"/>
    <n v="5126.4639999999999"/>
    <n v="1052.7560000000001"/>
    <x v="1"/>
  </r>
  <r>
    <x v="3"/>
    <x v="9"/>
    <x v="2"/>
    <x v="3"/>
    <n v="644"/>
    <n v="6605.0249999999996"/>
    <n v="6432.72"/>
    <n v="1321.0050000000001"/>
    <x v="1"/>
  </r>
  <r>
    <x v="3"/>
    <x v="9"/>
    <x v="3"/>
    <x v="4"/>
    <n v="643"/>
    <n v="8400"/>
    <n v="7840"/>
    <n v="1680"/>
    <x v="1"/>
  </r>
  <r>
    <x v="3"/>
    <x v="9"/>
    <x v="2"/>
    <x v="5"/>
    <n v="455"/>
    <n v="5494.3200000000006"/>
    <n v="5128.0320000000002"/>
    <n v="1098.8640000000003"/>
    <x v="1"/>
  </r>
  <r>
    <x v="3"/>
    <x v="9"/>
    <x v="3"/>
    <x v="6"/>
    <n v="345"/>
    <n v="8400"/>
    <n v="7840"/>
    <n v="1680"/>
    <x v="1"/>
  </r>
  <r>
    <x v="3"/>
    <x v="9"/>
    <x v="1"/>
    <x v="7"/>
    <n v="122"/>
    <n v="120"/>
    <n v="112"/>
    <n v="24"/>
    <x v="1"/>
  </r>
  <r>
    <x v="3"/>
    <x v="9"/>
    <x v="4"/>
    <x v="8"/>
    <n v="78"/>
    <n v="2517.46"/>
    <n v="5126.4639999999999"/>
    <n v="503.49200000000002"/>
    <x v="1"/>
  </r>
  <r>
    <x v="3"/>
    <x v="9"/>
    <x v="4"/>
    <x v="9"/>
    <n v="76"/>
    <n v="2517.2949999999996"/>
    <n v="5126.1279999999997"/>
    <n v="503.45899999999995"/>
    <x v="1"/>
  </r>
  <r>
    <x v="3"/>
    <x v="9"/>
    <x v="4"/>
    <x v="10"/>
    <n v="46"/>
    <n v="110"/>
    <n v="224"/>
    <n v="22"/>
    <x v="1"/>
  </r>
  <r>
    <x v="3"/>
    <x v="9"/>
    <x v="4"/>
    <x v="11"/>
    <n v="34"/>
    <n v="2517.2400000000002"/>
    <n v="5126.0160000000005"/>
    <n v="503.44800000000009"/>
    <x v="1"/>
  </r>
  <r>
    <x v="3"/>
    <x v="9"/>
    <x v="1"/>
    <x v="12"/>
    <n v="7"/>
    <n v="220"/>
    <n v="224"/>
    <n v="44"/>
    <x v="1"/>
  </r>
  <r>
    <x v="3"/>
    <x v="9"/>
    <x v="4"/>
    <x v="14"/>
    <n v="3"/>
    <n v="2517.5150000000003"/>
    <n v="5126.576"/>
    <n v="503.5030000000001"/>
    <x v="1"/>
  </r>
  <r>
    <x v="3"/>
    <x v="9"/>
    <x v="5"/>
    <x v="13"/>
    <n v="2"/>
    <n v="7260"/>
    <n v="7392"/>
    <n v="1452"/>
    <x v="1"/>
  </r>
  <r>
    <x v="3"/>
    <x v="10"/>
    <x v="0"/>
    <x v="0"/>
    <n v="3566"/>
    <n v="5263.8950000000004"/>
    <n v="5126.576"/>
    <n v="1052.7790000000002"/>
    <x v="1"/>
  </r>
  <r>
    <x v="3"/>
    <x v="10"/>
    <x v="0"/>
    <x v="1"/>
    <n v="2498"/>
    <n v="8800"/>
    <n v="8960"/>
    <n v="1760"/>
    <x v="1"/>
  </r>
  <r>
    <x v="3"/>
    <x v="10"/>
    <x v="1"/>
    <x v="2"/>
    <n v="1245"/>
    <n v="5034.92"/>
    <n v="5126.4639999999999"/>
    <n v="1006.984"/>
    <x v="1"/>
  </r>
  <r>
    <x v="3"/>
    <x v="10"/>
    <x v="2"/>
    <x v="3"/>
    <n v="644"/>
    <n v="22000"/>
    <n v="6432.72"/>
    <n v="4400"/>
    <x v="1"/>
  </r>
  <r>
    <x v="3"/>
    <x v="10"/>
    <x v="3"/>
    <x v="4"/>
    <n v="643"/>
    <n v="7700"/>
    <n v="7840"/>
    <n v="1540"/>
    <x v="1"/>
  </r>
  <r>
    <x v="3"/>
    <x v="10"/>
    <x v="2"/>
    <x v="5"/>
    <n v="455"/>
    <n v="11111"/>
    <n v="5128.0320000000002"/>
    <n v="2222.2000000000003"/>
    <x v="1"/>
  </r>
  <r>
    <x v="3"/>
    <x v="10"/>
    <x v="3"/>
    <x v="6"/>
    <n v="345"/>
    <n v="7700"/>
    <n v="7840"/>
    <n v="1540"/>
    <x v="1"/>
  </r>
  <r>
    <x v="3"/>
    <x v="10"/>
    <x v="1"/>
    <x v="7"/>
    <n v="122"/>
    <n v="110"/>
    <n v="112"/>
    <n v="22"/>
    <x v="1"/>
  </r>
  <r>
    <x v="3"/>
    <x v="10"/>
    <x v="4"/>
    <x v="8"/>
    <n v="78"/>
    <n v="2517.46"/>
    <n v="5126.4639999999999"/>
    <n v="503.49200000000002"/>
    <x v="1"/>
  </r>
  <r>
    <x v="3"/>
    <x v="10"/>
    <x v="4"/>
    <x v="9"/>
    <n v="76"/>
    <n v="2288.4499999999998"/>
    <n v="5126.1279999999997"/>
    <n v="457.69"/>
    <x v="1"/>
  </r>
  <r>
    <x v="3"/>
    <x v="10"/>
    <x v="4"/>
    <x v="10"/>
    <n v="46"/>
    <n v="100"/>
    <n v="224"/>
    <n v="20"/>
    <x v="1"/>
  </r>
  <r>
    <x v="3"/>
    <x v="10"/>
    <x v="4"/>
    <x v="11"/>
    <n v="34"/>
    <n v="2288.4"/>
    <n v="5126.0160000000005"/>
    <n v="457.68000000000006"/>
    <x v="1"/>
  </r>
  <r>
    <x v="3"/>
    <x v="10"/>
    <x v="1"/>
    <x v="12"/>
    <n v="7"/>
    <n v="200"/>
    <n v="224"/>
    <n v="40"/>
    <x v="1"/>
  </r>
  <r>
    <x v="3"/>
    <x v="10"/>
    <x v="4"/>
    <x v="14"/>
    <n v="3"/>
    <n v="2288.65"/>
    <n v="5126.576"/>
    <n v="457.73"/>
    <x v="1"/>
  </r>
  <r>
    <x v="3"/>
    <x v="10"/>
    <x v="5"/>
    <x v="13"/>
    <n v="2"/>
    <n v="6600"/>
    <n v="7392"/>
    <n v="1320"/>
    <x v="1"/>
  </r>
  <r>
    <x v="3"/>
    <x v="11"/>
    <x v="0"/>
    <x v="0"/>
    <n v="3566"/>
    <n v="4577.3"/>
    <n v="5126.576"/>
    <n v="915.46"/>
    <x v="1"/>
  </r>
  <r>
    <x v="3"/>
    <x v="11"/>
    <x v="0"/>
    <x v="1"/>
    <n v="2498"/>
    <n v="8000"/>
    <n v="8960"/>
    <n v="1600"/>
    <x v="1"/>
  </r>
  <r>
    <x v="3"/>
    <x v="11"/>
    <x v="1"/>
    <x v="2"/>
    <n v="1245"/>
    <n v="4577.2"/>
    <n v="5126.4639999999999"/>
    <n v="915.44"/>
    <x v="1"/>
  </r>
  <r>
    <x v="3"/>
    <x v="11"/>
    <x v="2"/>
    <x v="3"/>
    <n v="644"/>
    <n v="5743.5"/>
    <n v="6432.72"/>
    <n v="1148.7"/>
    <x v="1"/>
  </r>
  <r>
    <x v="3"/>
    <x v="11"/>
    <x v="3"/>
    <x v="4"/>
    <n v="643"/>
    <n v="7000"/>
    <n v="7840"/>
    <n v="1400"/>
    <x v="1"/>
  </r>
  <r>
    <x v="3"/>
    <x v="11"/>
    <x v="2"/>
    <x v="5"/>
    <n v="455"/>
    <n v="4578.6000000000004"/>
    <n v="5128.0320000000002"/>
    <n v="915.72000000000014"/>
    <x v="1"/>
  </r>
  <r>
    <x v="3"/>
    <x v="11"/>
    <x v="3"/>
    <x v="6"/>
    <n v="345"/>
    <n v="7000"/>
    <n v="7840"/>
    <n v="1400"/>
    <x v="1"/>
  </r>
  <r>
    <x v="3"/>
    <x v="11"/>
    <x v="1"/>
    <x v="7"/>
    <n v="122"/>
    <n v="100"/>
    <n v="112"/>
    <n v="20"/>
    <x v="1"/>
  </r>
  <r>
    <x v="3"/>
    <x v="11"/>
    <x v="4"/>
    <x v="8"/>
    <n v="78"/>
    <n v="2288.6"/>
    <n v="5126.4639999999999"/>
    <n v="457.72"/>
    <x v="1"/>
  </r>
  <r>
    <x v="3"/>
    <x v="11"/>
    <x v="4"/>
    <x v="9"/>
    <n v="76"/>
    <n v="2288.4499999999998"/>
    <n v="5126.1279999999997"/>
    <n v="457.69"/>
    <x v="1"/>
  </r>
  <r>
    <x v="3"/>
    <x v="11"/>
    <x v="4"/>
    <x v="10"/>
    <n v="46"/>
    <n v="100"/>
    <n v="224"/>
    <n v="20"/>
    <x v="1"/>
  </r>
  <r>
    <x v="3"/>
    <x v="11"/>
    <x v="4"/>
    <x v="11"/>
    <n v="34"/>
    <n v="2288.4"/>
    <n v="5126.0160000000005"/>
    <n v="457.68000000000006"/>
    <x v="1"/>
  </r>
  <r>
    <x v="3"/>
    <x v="11"/>
    <x v="1"/>
    <x v="12"/>
    <n v="7"/>
    <n v="200"/>
    <n v="224"/>
    <n v="40"/>
    <x v="1"/>
  </r>
  <r>
    <x v="3"/>
    <x v="11"/>
    <x v="4"/>
    <x v="14"/>
    <n v="3"/>
    <n v="2288.65"/>
    <n v="5126.576"/>
    <n v="457.73"/>
    <x v="1"/>
  </r>
  <r>
    <x v="3"/>
    <x v="11"/>
    <x v="5"/>
    <x v="13"/>
    <n v="2"/>
    <n v="6600"/>
    <n v="7392"/>
    <n v="1320"/>
    <x v="1"/>
  </r>
  <r>
    <x v="4"/>
    <x v="0"/>
    <x v="0"/>
    <x v="0"/>
    <n v="3566"/>
    <n v="4577.3"/>
    <n v="5126.576"/>
    <n v="915.46"/>
    <x v="1"/>
  </r>
  <r>
    <x v="4"/>
    <x v="0"/>
    <x v="0"/>
    <x v="1"/>
    <n v="2498"/>
    <n v="8000"/>
    <n v="8960"/>
    <n v="1600"/>
    <x v="1"/>
  </r>
  <r>
    <x v="4"/>
    <x v="0"/>
    <x v="1"/>
    <x v="2"/>
    <n v="1245"/>
    <n v="4577.2"/>
    <n v="5126.4639999999999"/>
    <n v="915.44"/>
    <x v="1"/>
  </r>
  <r>
    <x v="4"/>
    <x v="0"/>
    <x v="2"/>
    <x v="3"/>
    <n v="644"/>
    <n v="5743.5"/>
    <n v="6432.72"/>
    <n v="1148.7"/>
    <x v="1"/>
  </r>
  <r>
    <x v="4"/>
    <x v="0"/>
    <x v="3"/>
    <x v="4"/>
    <n v="643"/>
    <n v="7000"/>
    <n v="7840"/>
    <n v="1400"/>
    <x v="1"/>
  </r>
  <r>
    <x v="4"/>
    <x v="0"/>
    <x v="2"/>
    <x v="5"/>
    <n v="455"/>
    <n v="4578.6000000000004"/>
    <n v="5128.0320000000002"/>
    <n v="915.72000000000014"/>
    <x v="1"/>
  </r>
  <r>
    <x v="4"/>
    <x v="0"/>
    <x v="3"/>
    <x v="6"/>
    <n v="345"/>
    <n v="7000"/>
    <n v="7840"/>
    <n v="1400"/>
    <x v="1"/>
  </r>
  <r>
    <x v="4"/>
    <x v="0"/>
    <x v="1"/>
    <x v="7"/>
    <n v="122"/>
    <n v="100"/>
    <n v="112"/>
    <n v="20"/>
    <x v="1"/>
  </r>
  <r>
    <x v="4"/>
    <x v="0"/>
    <x v="4"/>
    <x v="8"/>
    <n v="78"/>
    <n v="4577.2"/>
    <n v="5126.4639999999999"/>
    <n v="915.44"/>
    <x v="1"/>
  </r>
  <r>
    <x v="4"/>
    <x v="0"/>
    <x v="4"/>
    <x v="9"/>
    <n v="76"/>
    <n v="4576.8999999999996"/>
    <n v="5126.1279999999997"/>
    <n v="915.38"/>
    <x v="1"/>
  </r>
  <r>
    <x v="4"/>
    <x v="0"/>
    <x v="4"/>
    <x v="10"/>
    <n v="46"/>
    <n v="200"/>
    <n v="224"/>
    <n v="40"/>
    <x v="1"/>
  </r>
  <r>
    <x v="4"/>
    <x v="0"/>
    <x v="4"/>
    <x v="11"/>
    <n v="34"/>
    <n v="4576.8"/>
    <n v="5126.0160000000005"/>
    <n v="915.36000000000013"/>
    <x v="1"/>
  </r>
  <r>
    <x v="4"/>
    <x v="0"/>
    <x v="1"/>
    <x v="12"/>
    <n v="7"/>
    <n v="200"/>
    <n v="224"/>
    <n v="40"/>
    <x v="1"/>
  </r>
  <r>
    <x v="4"/>
    <x v="0"/>
    <x v="5"/>
    <x v="13"/>
    <n v="3"/>
    <n v="6600"/>
    <n v="7392"/>
    <n v="1320"/>
    <x v="1"/>
  </r>
  <r>
    <x v="4"/>
    <x v="0"/>
    <x v="4"/>
    <x v="14"/>
    <n v="3"/>
    <n v="4577.3"/>
    <n v="5126.576"/>
    <n v="915.46"/>
    <x v="1"/>
  </r>
  <r>
    <x v="4"/>
    <x v="1"/>
    <x v="0"/>
    <x v="0"/>
    <n v="3566"/>
    <n v="4577.3"/>
    <n v="5126.576"/>
    <n v="915.46"/>
    <x v="1"/>
  </r>
  <r>
    <x v="4"/>
    <x v="1"/>
    <x v="0"/>
    <x v="1"/>
    <n v="2498"/>
    <n v="8000"/>
    <n v="8960"/>
    <n v="1600"/>
    <x v="1"/>
  </r>
  <r>
    <x v="4"/>
    <x v="1"/>
    <x v="1"/>
    <x v="2"/>
    <n v="1245"/>
    <n v="4577.2"/>
    <n v="5126.4639999999999"/>
    <n v="915.44"/>
    <x v="1"/>
  </r>
  <r>
    <x v="4"/>
    <x v="1"/>
    <x v="2"/>
    <x v="3"/>
    <n v="644"/>
    <n v="5743.5"/>
    <n v="6432.72"/>
    <n v="1148.7"/>
    <x v="1"/>
  </r>
  <r>
    <x v="4"/>
    <x v="1"/>
    <x v="3"/>
    <x v="4"/>
    <n v="643"/>
    <n v="7000"/>
    <n v="7840"/>
    <n v="1400"/>
    <x v="1"/>
  </r>
  <r>
    <x v="4"/>
    <x v="1"/>
    <x v="2"/>
    <x v="5"/>
    <n v="455"/>
    <n v="4578.6000000000004"/>
    <n v="5128.0320000000002"/>
    <n v="915.72000000000014"/>
    <x v="1"/>
  </r>
  <r>
    <x v="4"/>
    <x v="1"/>
    <x v="3"/>
    <x v="6"/>
    <n v="345"/>
    <n v="7000"/>
    <n v="7840"/>
    <n v="1400"/>
    <x v="1"/>
  </r>
  <r>
    <x v="4"/>
    <x v="1"/>
    <x v="1"/>
    <x v="7"/>
    <n v="122"/>
    <n v="100"/>
    <n v="112"/>
    <n v="20"/>
    <x v="1"/>
  </r>
  <r>
    <x v="4"/>
    <x v="1"/>
    <x v="4"/>
    <x v="8"/>
    <n v="78"/>
    <n v="4577.2"/>
    <n v="5126.4639999999999"/>
    <n v="915.44"/>
    <x v="1"/>
  </r>
  <r>
    <x v="4"/>
    <x v="1"/>
    <x v="4"/>
    <x v="9"/>
    <n v="76"/>
    <n v="4576.8999999999996"/>
    <n v="5126.1279999999997"/>
    <n v="915.38"/>
    <x v="1"/>
  </r>
  <r>
    <x v="4"/>
    <x v="1"/>
    <x v="4"/>
    <x v="10"/>
    <n v="46"/>
    <n v="200"/>
    <n v="224"/>
    <n v="40"/>
    <x v="1"/>
  </r>
  <r>
    <x v="4"/>
    <x v="1"/>
    <x v="4"/>
    <x v="11"/>
    <n v="34"/>
    <n v="4576.8"/>
    <n v="5126.0160000000005"/>
    <n v="915.36000000000013"/>
    <x v="1"/>
  </r>
  <r>
    <x v="4"/>
    <x v="1"/>
    <x v="1"/>
    <x v="12"/>
    <n v="7"/>
    <n v="200"/>
    <n v="224"/>
    <n v="40"/>
    <x v="1"/>
  </r>
  <r>
    <x v="4"/>
    <x v="1"/>
    <x v="4"/>
    <x v="14"/>
    <n v="3"/>
    <n v="4577.3"/>
    <n v="5126.576"/>
    <n v="915.46"/>
    <x v="1"/>
  </r>
  <r>
    <x v="4"/>
    <x v="1"/>
    <x v="5"/>
    <x v="13"/>
    <n v="2"/>
    <n v="6600"/>
    <n v="7392"/>
    <n v="1320"/>
    <x v="1"/>
  </r>
  <r>
    <x v="4"/>
    <x v="2"/>
    <x v="0"/>
    <x v="0"/>
    <n v="3566"/>
    <n v="4577.3"/>
    <n v="5126.576"/>
    <n v="915.46"/>
    <x v="1"/>
  </r>
  <r>
    <x v="4"/>
    <x v="2"/>
    <x v="0"/>
    <x v="1"/>
    <n v="2498"/>
    <n v="8000"/>
    <n v="8960"/>
    <n v="1600"/>
    <x v="1"/>
  </r>
  <r>
    <x v="4"/>
    <x v="2"/>
    <x v="1"/>
    <x v="2"/>
    <n v="1245"/>
    <n v="4577.2"/>
    <n v="5126.4639999999999"/>
    <n v="915.44"/>
    <x v="1"/>
  </r>
  <r>
    <x v="4"/>
    <x v="2"/>
    <x v="2"/>
    <x v="3"/>
    <n v="644"/>
    <n v="5743.5"/>
    <n v="6432.72"/>
    <n v="1148.7"/>
    <x v="0"/>
  </r>
  <r>
    <x v="4"/>
    <x v="2"/>
    <x v="3"/>
    <x v="4"/>
    <n v="643"/>
    <n v="7000"/>
    <n v="7840"/>
    <n v="1400"/>
    <x v="0"/>
  </r>
  <r>
    <x v="4"/>
    <x v="2"/>
    <x v="2"/>
    <x v="5"/>
    <n v="455"/>
    <n v="4578.6000000000004"/>
    <n v="5128.0320000000002"/>
    <n v="915.72000000000014"/>
    <x v="0"/>
  </r>
  <r>
    <x v="4"/>
    <x v="2"/>
    <x v="3"/>
    <x v="6"/>
    <n v="345"/>
    <n v="7000"/>
    <n v="7840"/>
    <n v="1400"/>
    <x v="0"/>
  </r>
  <r>
    <x v="4"/>
    <x v="2"/>
    <x v="1"/>
    <x v="7"/>
    <n v="122"/>
    <n v="100"/>
    <n v="112"/>
    <n v="20"/>
    <x v="0"/>
  </r>
  <r>
    <x v="4"/>
    <x v="2"/>
    <x v="4"/>
    <x v="8"/>
    <n v="78"/>
    <n v="4577.2"/>
    <n v="5126.4639999999999"/>
    <n v="915.44"/>
    <x v="0"/>
  </r>
  <r>
    <x v="4"/>
    <x v="2"/>
    <x v="4"/>
    <x v="9"/>
    <n v="76"/>
    <n v="4576.8999999999996"/>
    <n v="5126.1279999999997"/>
    <n v="915.38"/>
    <x v="0"/>
  </r>
  <r>
    <x v="4"/>
    <x v="2"/>
    <x v="4"/>
    <x v="10"/>
    <n v="46"/>
    <n v="200"/>
    <n v="224"/>
    <n v="40"/>
    <x v="0"/>
  </r>
  <r>
    <x v="4"/>
    <x v="2"/>
    <x v="4"/>
    <x v="11"/>
    <n v="34"/>
    <n v="4576.8"/>
    <n v="5126.0160000000005"/>
    <n v="915.36000000000013"/>
    <x v="0"/>
  </r>
  <r>
    <x v="4"/>
    <x v="2"/>
    <x v="1"/>
    <x v="12"/>
    <n v="7"/>
    <n v="200"/>
    <n v="224"/>
    <n v="40"/>
    <x v="0"/>
  </r>
  <r>
    <x v="4"/>
    <x v="2"/>
    <x v="4"/>
    <x v="14"/>
    <n v="3"/>
    <n v="4577.3"/>
    <n v="5126.576"/>
    <n v="915.46"/>
    <x v="0"/>
  </r>
  <r>
    <x v="4"/>
    <x v="2"/>
    <x v="5"/>
    <x v="13"/>
    <n v="2"/>
    <n v="6600"/>
    <n v="7392"/>
    <n v="1320"/>
    <x v="0"/>
  </r>
  <r>
    <x v="4"/>
    <x v="3"/>
    <x v="0"/>
    <x v="0"/>
    <n v="3566"/>
    <n v="4577.3"/>
    <n v="5126.576"/>
    <n v="915.46"/>
    <x v="0"/>
  </r>
  <r>
    <x v="4"/>
    <x v="3"/>
    <x v="0"/>
    <x v="1"/>
    <n v="2498"/>
    <n v="8000"/>
    <n v="8960"/>
    <n v="1600"/>
    <x v="0"/>
  </r>
  <r>
    <x v="4"/>
    <x v="3"/>
    <x v="1"/>
    <x v="2"/>
    <n v="1245"/>
    <n v="4577.2"/>
    <n v="5126.4639999999999"/>
    <n v="915.44"/>
    <x v="0"/>
  </r>
  <r>
    <x v="4"/>
    <x v="3"/>
    <x v="2"/>
    <x v="3"/>
    <n v="644"/>
    <n v="5743.5"/>
    <n v="6432.72"/>
    <n v="1148.7"/>
    <x v="0"/>
  </r>
  <r>
    <x v="4"/>
    <x v="3"/>
    <x v="3"/>
    <x v="4"/>
    <n v="643"/>
    <n v="7000"/>
    <n v="7840"/>
    <n v="1400"/>
    <x v="0"/>
  </r>
  <r>
    <x v="4"/>
    <x v="3"/>
    <x v="2"/>
    <x v="5"/>
    <n v="455"/>
    <n v="4578.6000000000004"/>
    <n v="5128.0320000000002"/>
    <n v="915.72000000000014"/>
    <x v="0"/>
  </r>
  <r>
    <x v="4"/>
    <x v="3"/>
    <x v="3"/>
    <x v="6"/>
    <n v="345"/>
    <n v="7000"/>
    <n v="7840"/>
    <n v="1400"/>
    <x v="0"/>
  </r>
  <r>
    <x v="4"/>
    <x v="3"/>
    <x v="1"/>
    <x v="7"/>
    <n v="122"/>
    <n v="100"/>
    <n v="112"/>
    <n v="20"/>
    <x v="0"/>
  </r>
  <r>
    <x v="4"/>
    <x v="3"/>
    <x v="4"/>
    <x v="8"/>
    <n v="78"/>
    <n v="4577.2"/>
    <n v="5126.4639999999999"/>
    <n v="915.44"/>
    <x v="0"/>
  </r>
  <r>
    <x v="4"/>
    <x v="3"/>
    <x v="4"/>
    <x v="9"/>
    <n v="76"/>
    <n v="4576.8999999999996"/>
    <n v="5126.1279999999997"/>
    <n v="915.38"/>
    <x v="0"/>
  </r>
  <r>
    <x v="4"/>
    <x v="3"/>
    <x v="4"/>
    <x v="10"/>
    <n v="46"/>
    <n v="200"/>
    <n v="224"/>
    <n v="40"/>
    <x v="0"/>
  </r>
  <r>
    <x v="4"/>
    <x v="3"/>
    <x v="4"/>
    <x v="11"/>
    <n v="34"/>
    <n v="4576.8"/>
    <n v="5126.0160000000005"/>
    <n v="915.36000000000013"/>
    <x v="0"/>
  </r>
  <r>
    <x v="4"/>
    <x v="3"/>
    <x v="1"/>
    <x v="12"/>
    <n v="7"/>
    <n v="200"/>
    <n v="224"/>
    <n v="40"/>
    <x v="0"/>
  </r>
  <r>
    <x v="4"/>
    <x v="3"/>
    <x v="4"/>
    <x v="14"/>
    <n v="3"/>
    <n v="4577.3"/>
    <n v="5126.576"/>
    <n v="915.46"/>
    <x v="0"/>
  </r>
  <r>
    <x v="4"/>
    <x v="3"/>
    <x v="5"/>
    <x v="13"/>
    <n v="2"/>
    <n v="6600"/>
    <n v="7392"/>
    <n v="1320"/>
    <x v="0"/>
  </r>
  <r>
    <x v="4"/>
    <x v="4"/>
    <x v="0"/>
    <x v="0"/>
    <n v="3566"/>
    <n v="4577.3"/>
    <n v="5126.576"/>
    <n v="915.46"/>
    <x v="0"/>
  </r>
  <r>
    <x v="4"/>
    <x v="4"/>
    <x v="0"/>
    <x v="1"/>
    <n v="2498"/>
    <n v="8000"/>
    <n v="8960"/>
    <n v="1600"/>
    <x v="0"/>
  </r>
  <r>
    <x v="4"/>
    <x v="4"/>
    <x v="1"/>
    <x v="2"/>
    <n v="1245"/>
    <n v="4577.2"/>
    <n v="5126.4639999999999"/>
    <n v="915.44"/>
    <x v="0"/>
  </r>
  <r>
    <x v="4"/>
    <x v="4"/>
    <x v="2"/>
    <x v="3"/>
    <n v="644"/>
    <n v="5743.5"/>
    <n v="6432.72"/>
    <n v="1148.7"/>
    <x v="0"/>
  </r>
  <r>
    <x v="4"/>
    <x v="4"/>
    <x v="3"/>
    <x v="4"/>
    <n v="643"/>
    <n v="7000"/>
    <n v="7840"/>
    <n v="1400"/>
    <x v="0"/>
  </r>
  <r>
    <x v="4"/>
    <x v="4"/>
    <x v="2"/>
    <x v="5"/>
    <n v="455"/>
    <n v="4578.6000000000004"/>
    <n v="5128.0320000000002"/>
    <n v="915.72000000000014"/>
    <x v="0"/>
  </r>
  <r>
    <x v="4"/>
    <x v="4"/>
    <x v="3"/>
    <x v="6"/>
    <n v="345"/>
    <n v="7000"/>
    <n v="7840"/>
    <n v="1400"/>
    <x v="0"/>
  </r>
  <r>
    <x v="4"/>
    <x v="4"/>
    <x v="1"/>
    <x v="7"/>
    <n v="122"/>
    <n v="100"/>
    <n v="112"/>
    <n v="20"/>
    <x v="0"/>
  </r>
  <r>
    <x v="4"/>
    <x v="4"/>
    <x v="4"/>
    <x v="8"/>
    <n v="78"/>
    <n v="4577.2"/>
    <n v="5126.4639999999999"/>
    <n v="915.44"/>
    <x v="0"/>
  </r>
  <r>
    <x v="4"/>
    <x v="4"/>
    <x v="4"/>
    <x v="9"/>
    <n v="76"/>
    <n v="4576.8999999999996"/>
    <n v="5126.1279999999997"/>
    <n v="915.38"/>
    <x v="0"/>
  </r>
  <r>
    <x v="4"/>
    <x v="4"/>
    <x v="4"/>
    <x v="10"/>
    <n v="46"/>
    <n v="200"/>
    <n v="224"/>
    <n v="40"/>
    <x v="0"/>
  </r>
  <r>
    <x v="4"/>
    <x v="4"/>
    <x v="4"/>
    <x v="11"/>
    <n v="34"/>
    <n v="4576.8"/>
    <n v="5126.0160000000005"/>
    <n v="915.36000000000013"/>
    <x v="0"/>
  </r>
  <r>
    <x v="4"/>
    <x v="4"/>
    <x v="1"/>
    <x v="12"/>
    <n v="7"/>
    <n v="200"/>
    <n v="224"/>
    <n v="40"/>
    <x v="0"/>
  </r>
  <r>
    <x v="4"/>
    <x v="4"/>
    <x v="4"/>
    <x v="14"/>
    <n v="3"/>
    <n v="4577.3"/>
    <n v="5126.576"/>
    <n v="915.46"/>
    <x v="0"/>
  </r>
  <r>
    <x v="4"/>
    <x v="4"/>
    <x v="5"/>
    <x v="13"/>
    <n v="2"/>
    <n v="6600"/>
    <n v="7392"/>
    <n v="1320"/>
    <x v="1"/>
  </r>
  <r>
    <x v="4"/>
    <x v="5"/>
    <x v="0"/>
    <x v="0"/>
    <n v="3566"/>
    <n v="4577.3"/>
    <n v="5126.576"/>
    <n v="915.46"/>
    <x v="1"/>
  </r>
  <r>
    <x v="4"/>
    <x v="5"/>
    <x v="0"/>
    <x v="1"/>
    <n v="2498"/>
    <n v="8000"/>
    <n v="8960"/>
    <n v="1600"/>
    <x v="1"/>
  </r>
  <r>
    <x v="4"/>
    <x v="5"/>
    <x v="1"/>
    <x v="2"/>
    <n v="1245"/>
    <n v="4577.2"/>
    <n v="5126.4639999999999"/>
    <n v="915.44"/>
    <x v="1"/>
  </r>
  <r>
    <x v="4"/>
    <x v="5"/>
    <x v="2"/>
    <x v="3"/>
    <n v="644"/>
    <n v="5743.5"/>
    <n v="6432.72"/>
    <n v="1148.7"/>
    <x v="1"/>
  </r>
  <r>
    <x v="4"/>
    <x v="5"/>
    <x v="3"/>
    <x v="4"/>
    <n v="643"/>
    <n v="7000"/>
    <n v="7840"/>
    <n v="1400"/>
    <x v="1"/>
  </r>
  <r>
    <x v="4"/>
    <x v="5"/>
    <x v="2"/>
    <x v="5"/>
    <n v="455"/>
    <n v="4578.6000000000004"/>
    <n v="5128.0320000000002"/>
    <n v="915.72000000000014"/>
    <x v="1"/>
  </r>
  <r>
    <x v="4"/>
    <x v="5"/>
    <x v="3"/>
    <x v="6"/>
    <n v="345"/>
    <n v="7000"/>
    <n v="7840"/>
    <n v="1400"/>
    <x v="1"/>
  </r>
  <r>
    <x v="4"/>
    <x v="5"/>
    <x v="1"/>
    <x v="7"/>
    <n v="122"/>
    <n v="100"/>
    <n v="112"/>
    <n v="20"/>
    <x v="1"/>
  </r>
  <r>
    <x v="4"/>
    <x v="5"/>
    <x v="4"/>
    <x v="8"/>
    <n v="78"/>
    <n v="4577.2"/>
    <n v="5126.4639999999999"/>
    <n v="915.44"/>
    <x v="1"/>
  </r>
  <r>
    <x v="4"/>
    <x v="5"/>
    <x v="4"/>
    <x v="9"/>
    <n v="76"/>
    <n v="4576.8999999999996"/>
    <n v="5126.1279999999997"/>
    <n v="915.38"/>
    <x v="1"/>
  </r>
  <r>
    <x v="4"/>
    <x v="5"/>
    <x v="4"/>
    <x v="10"/>
    <n v="46"/>
    <n v="200"/>
    <n v="224"/>
    <n v="40"/>
    <x v="1"/>
  </r>
  <r>
    <x v="4"/>
    <x v="5"/>
    <x v="4"/>
    <x v="11"/>
    <n v="34"/>
    <n v="4576.8"/>
    <n v="5126.0160000000005"/>
    <n v="915.36000000000013"/>
    <x v="1"/>
  </r>
  <r>
    <x v="4"/>
    <x v="5"/>
    <x v="1"/>
    <x v="12"/>
    <n v="7"/>
    <n v="200"/>
    <n v="224"/>
    <n v="40"/>
    <x v="1"/>
  </r>
  <r>
    <x v="4"/>
    <x v="5"/>
    <x v="5"/>
    <x v="13"/>
    <n v="3"/>
    <n v="6600"/>
    <n v="7392"/>
    <n v="1320"/>
    <x v="1"/>
  </r>
  <r>
    <x v="4"/>
    <x v="5"/>
    <x v="4"/>
    <x v="14"/>
    <n v="3"/>
    <n v="4577.3"/>
    <n v="5126.576"/>
    <n v="915.46"/>
    <x v="1"/>
  </r>
  <r>
    <x v="4"/>
    <x v="6"/>
    <x v="0"/>
    <x v="0"/>
    <n v="3566"/>
    <n v="4577.3"/>
    <n v="5126.576"/>
    <n v="915.46"/>
    <x v="1"/>
  </r>
  <r>
    <x v="4"/>
    <x v="6"/>
    <x v="0"/>
    <x v="1"/>
    <n v="2498"/>
    <n v="8000"/>
    <n v="8960"/>
    <n v="1600"/>
    <x v="1"/>
  </r>
  <r>
    <x v="4"/>
    <x v="6"/>
    <x v="1"/>
    <x v="2"/>
    <n v="1245"/>
    <n v="4577.2"/>
    <n v="5126.4639999999999"/>
    <n v="915.44"/>
    <x v="1"/>
  </r>
  <r>
    <x v="4"/>
    <x v="6"/>
    <x v="2"/>
    <x v="3"/>
    <n v="644"/>
    <n v="5743.5"/>
    <n v="6432.72"/>
    <n v="1148.7"/>
    <x v="1"/>
  </r>
  <r>
    <x v="4"/>
    <x v="6"/>
    <x v="3"/>
    <x v="4"/>
    <n v="643"/>
    <n v="7000"/>
    <n v="7840"/>
    <n v="1400"/>
    <x v="1"/>
  </r>
  <r>
    <x v="4"/>
    <x v="6"/>
    <x v="2"/>
    <x v="5"/>
    <n v="455"/>
    <n v="4578.6000000000004"/>
    <n v="5128.0320000000002"/>
    <n v="915.72000000000014"/>
    <x v="1"/>
  </r>
  <r>
    <x v="4"/>
    <x v="6"/>
    <x v="3"/>
    <x v="6"/>
    <n v="345"/>
    <n v="7000"/>
    <n v="7840"/>
    <n v="1400"/>
    <x v="1"/>
  </r>
  <r>
    <x v="4"/>
    <x v="6"/>
    <x v="1"/>
    <x v="7"/>
    <n v="122"/>
    <n v="100"/>
    <n v="112"/>
    <n v="20"/>
    <x v="0"/>
  </r>
  <r>
    <x v="4"/>
    <x v="6"/>
    <x v="4"/>
    <x v="8"/>
    <n v="78"/>
    <n v="4577.2"/>
    <n v="5126.4639999999999"/>
    <n v="915.44"/>
    <x v="0"/>
  </r>
  <r>
    <x v="4"/>
    <x v="6"/>
    <x v="4"/>
    <x v="9"/>
    <n v="76"/>
    <n v="4576.8999999999996"/>
    <n v="5126.1279999999997"/>
    <n v="915.38"/>
    <x v="0"/>
  </r>
  <r>
    <x v="4"/>
    <x v="6"/>
    <x v="4"/>
    <x v="10"/>
    <n v="46"/>
    <n v="200"/>
    <n v="224"/>
    <n v="40"/>
    <x v="0"/>
  </r>
  <r>
    <x v="4"/>
    <x v="6"/>
    <x v="4"/>
    <x v="11"/>
    <n v="34"/>
    <n v="4576.8"/>
    <n v="5126.0160000000005"/>
    <n v="915.36000000000013"/>
    <x v="0"/>
  </r>
  <r>
    <x v="4"/>
    <x v="6"/>
    <x v="1"/>
    <x v="12"/>
    <n v="7"/>
    <n v="200"/>
    <n v="224"/>
    <n v="40"/>
    <x v="0"/>
  </r>
  <r>
    <x v="4"/>
    <x v="6"/>
    <x v="4"/>
    <x v="14"/>
    <n v="3"/>
    <n v="4577.3"/>
    <n v="5126.576"/>
    <n v="915.46"/>
    <x v="0"/>
  </r>
  <r>
    <x v="4"/>
    <x v="6"/>
    <x v="5"/>
    <x v="13"/>
    <n v="2"/>
    <n v="6600"/>
    <n v="7392"/>
    <n v="1320"/>
    <x v="0"/>
  </r>
  <r>
    <x v="4"/>
    <x v="7"/>
    <x v="0"/>
    <x v="0"/>
    <n v="3566"/>
    <n v="4577.3"/>
    <n v="5126.576"/>
    <n v="915.46"/>
    <x v="0"/>
  </r>
  <r>
    <x v="4"/>
    <x v="7"/>
    <x v="0"/>
    <x v="1"/>
    <n v="2498"/>
    <n v="8000"/>
    <n v="8960"/>
    <n v="1600"/>
    <x v="0"/>
  </r>
  <r>
    <x v="4"/>
    <x v="7"/>
    <x v="1"/>
    <x v="2"/>
    <n v="1245"/>
    <n v="4577.2"/>
    <n v="5126.4639999999999"/>
    <n v="915.44"/>
    <x v="0"/>
  </r>
  <r>
    <x v="4"/>
    <x v="7"/>
    <x v="2"/>
    <x v="3"/>
    <n v="644"/>
    <n v="5743.5"/>
    <n v="6432.72"/>
    <n v="1148.7"/>
    <x v="0"/>
  </r>
  <r>
    <x v="4"/>
    <x v="7"/>
    <x v="3"/>
    <x v="4"/>
    <n v="643"/>
    <n v="7000"/>
    <n v="7840"/>
    <n v="1400"/>
    <x v="0"/>
  </r>
  <r>
    <x v="4"/>
    <x v="7"/>
    <x v="2"/>
    <x v="5"/>
    <n v="455"/>
    <n v="4578.6000000000004"/>
    <n v="5128.0320000000002"/>
    <n v="915.72000000000014"/>
    <x v="0"/>
  </r>
  <r>
    <x v="4"/>
    <x v="7"/>
    <x v="3"/>
    <x v="6"/>
    <n v="345"/>
    <n v="7000"/>
    <n v="7840"/>
    <n v="1400"/>
    <x v="0"/>
  </r>
  <r>
    <x v="4"/>
    <x v="7"/>
    <x v="1"/>
    <x v="7"/>
    <n v="122"/>
    <n v="100"/>
    <n v="112"/>
    <n v="20"/>
    <x v="0"/>
  </r>
  <r>
    <x v="4"/>
    <x v="7"/>
    <x v="4"/>
    <x v="8"/>
    <n v="78"/>
    <n v="4577.2"/>
    <n v="5126.4639999999999"/>
    <n v="915.44"/>
    <x v="0"/>
  </r>
  <r>
    <x v="4"/>
    <x v="7"/>
    <x v="4"/>
    <x v="9"/>
    <n v="76"/>
    <n v="4576.8999999999996"/>
    <n v="5126.1279999999997"/>
    <n v="915.38"/>
    <x v="0"/>
  </r>
  <r>
    <x v="4"/>
    <x v="7"/>
    <x v="4"/>
    <x v="10"/>
    <n v="46"/>
    <n v="200"/>
    <n v="224"/>
    <n v="40"/>
    <x v="0"/>
  </r>
  <r>
    <x v="4"/>
    <x v="7"/>
    <x v="4"/>
    <x v="11"/>
    <n v="34"/>
    <n v="4576.8"/>
    <n v="5126.0160000000005"/>
    <n v="915.36000000000013"/>
    <x v="0"/>
  </r>
  <r>
    <x v="4"/>
    <x v="7"/>
    <x v="1"/>
    <x v="12"/>
    <n v="7"/>
    <n v="200"/>
    <n v="224"/>
    <n v="40"/>
    <x v="0"/>
  </r>
  <r>
    <x v="4"/>
    <x v="7"/>
    <x v="4"/>
    <x v="14"/>
    <n v="3"/>
    <n v="4577.3"/>
    <n v="5126.576"/>
    <n v="915.46"/>
    <x v="0"/>
  </r>
  <r>
    <x v="4"/>
    <x v="7"/>
    <x v="5"/>
    <x v="13"/>
    <n v="2"/>
    <n v="6600"/>
    <n v="7392"/>
    <n v="1320"/>
    <x v="0"/>
  </r>
  <r>
    <x v="4"/>
    <x v="8"/>
    <x v="0"/>
    <x v="0"/>
    <n v="3566"/>
    <n v="4577.3"/>
    <n v="5126.576"/>
    <n v="915.46"/>
    <x v="0"/>
  </r>
  <r>
    <x v="4"/>
    <x v="8"/>
    <x v="0"/>
    <x v="1"/>
    <n v="2498"/>
    <n v="8000"/>
    <n v="8960"/>
    <n v="1600"/>
    <x v="0"/>
  </r>
  <r>
    <x v="4"/>
    <x v="8"/>
    <x v="1"/>
    <x v="2"/>
    <n v="1245"/>
    <n v="4577.2"/>
    <n v="5126.4639999999999"/>
    <n v="915.44"/>
    <x v="0"/>
  </r>
  <r>
    <x v="4"/>
    <x v="8"/>
    <x v="2"/>
    <x v="3"/>
    <n v="644"/>
    <n v="5743.5"/>
    <n v="6432.72"/>
    <n v="1148.7"/>
    <x v="0"/>
  </r>
  <r>
    <x v="4"/>
    <x v="8"/>
    <x v="3"/>
    <x v="4"/>
    <n v="643"/>
    <n v="7000"/>
    <n v="7840"/>
    <n v="1400"/>
    <x v="0"/>
  </r>
  <r>
    <x v="4"/>
    <x v="8"/>
    <x v="2"/>
    <x v="5"/>
    <n v="455"/>
    <n v="4578.6000000000004"/>
    <n v="5128.0320000000002"/>
    <n v="915.72000000000014"/>
    <x v="0"/>
  </r>
  <r>
    <x v="4"/>
    <x v="8"/>
    <x v="3"/>
    <x v="6"/>
    <n v="345"/>
    <n v="7000"/>
    <n v="7840"/>
    <n v="1400"/>
    <x v="0"/>
  </r>
  <r>
    <x v="4"/>
    <x v="8"/>
    <x v="1"/>
    <x v="7"/>
    <n v="122"/>
    <n v="100"/>
    <n v="112"/>
    <n v="20"/>
    <x v="0"/>
  </r>
  <r>
    <x v="4"/>
    <x v="8"/>
    <x v="4"/>
    <x v="8"/>
    <n v="78"/>
    <n v="4577.2"/>
    <n v="5126.4639999999999"/>
    <n v="915.44"/>
    <x v="0"/>
  </r>
  <r>
    <x v="4"/>
    <x v="8"/>
    <x v="4"/>
    <x v="9"/>
    <n v="76"/>
    <n v="4576.8999999999996"/>
    <n v="5126.1279999999997"/>
    <n v="915.38"/>
    <x v="0"/>
  </r>
  <r>
    <x v="4"/>
    <x v="8"/>
    <x v="4"/>
    <x v="10"/>
    <n v="46"/>
    <n v="200"/>
    <n v="224"/>
    <n v="40"/>
    <x v="0"/>
  </r>
  <r>
    <x v="4"/>
    <x v="8"/>
    <x v="4"/>
    <x v="11"/>
    <n v="34"/>
    <n v="4576.8"/>
    <n v="5126.0160000000005"/>
    <n v="915.36000000000013"/>
    <x v="0"/>
  </r>
  <r>
    <x v="4"/>
    <x v="8"/>
    <x v="1"/>
    <x v="12"/>
    <n v="7"/>
    <n v="200"/>
    <n v="224"/>
    <n v="40"/>
    <x v="0"/>
  </r>
  <r>
    <x v="4"/>
    <x v="8"/>
    <x v="4"/>
    <x v="14"/>
    <n v="3"/>
    <n v="4577.3"/>
    <n v="5126.576"/>
    <n v="915.46"/>
    <x v="0"/>
  </r>
  <r>
    <x v="4"/>
    <x v="8"/>
    <x v="5"/>
    <x v="13"/>
    <n v="2"/>
    <n v="6600"/>
    <n v="7392"/>
    <n v="1320"/>
    <x v="0"/>
  </r>
  <r>
    <x v="4"/>
    <x v="9"/>
    <x v="0"/>
    <x v="0"/>
    <n v="3566"/>
    <n v="4577.3"/>
    <n v="5126.576"/>
    <n v="915.46"/>
    <x v="0"/>
  </r>
  <r>
    <x v="4"/>
    <x v="9"/>
    <x v="0"/>
    <x v="1"/>
    <n v="2498"/>
    <n v="8000"/>
    <n v="8960"/>
    <n v="1600"/>
    <x v="0"/>
  </r>
  <r>
    <x v="4"/>
    <x v="9"/>
    <x v="1"/>
    <x v="2"/>
    <n v="1245"/>
    <n v="4577.2"/>
    <n v="5126.4639999999999"/>
    <n v="915.44"/>
    <x v="0"/>
  </r>
  <r>
    <x v="4"/>
    <x v="9"/>
    <x v="2"/>
    <x v="3"/>
    <n v="644"/>
    <n v="5743.5"/>
    <n v="6432.72"/>
    <n v="1148.7"/>
    <x v="0"/>
  </r>
  <r>
    <x v="4"/>
    <x v="9"/>
    <x v="3"/>
    <x v="4"/>
    <n v="643"/>
    <n v="7000"/>
    <n v="7840"/>
    <n v="1400"/>
    <x v="1"/>
  </r>
  <r>
    <x v="4"/>
    <x v="9"/>
    <x v="2"/>
    <x v="5"/>
    <n v="455"/>
    <n v="4578.6000000000004"/>
    <n v="5128.0320000000002"/>
    <n v="915.72000000000014"/>
    <x v="1"/>
  </r>
  <r>
    <x v="4"/>
    <x v="9"/>
    <x v="3"/>
    <x v="6"/>
    <n v="345"/>
    <n v="7000"/>
    <n v="7840"/>
    <n v="1400"/>
    <x v="1"/>
  </r>
  <r>
    <x v="4"/>
    <x v="9"/>
    <x v="1"/>
    <x v="7"/>
    <n v="122"/>
    <n v="100"/>
    <n v="112"/>
    <n v="20"/>
    <x v="1"/>
  </r>
  <r>
    <x v="4"/>
    <x v="9"/>
    <x v="4"/>
    <x v="8"/>
    <n v="78"/>
    <n v="4577.2"/>
    <n v="5126.4639999999999"/>
    <n v="915.44"/>
    <x v="1"/>
  </r>
  <r>
    <x v="4"/>
    <x v="9"/>
    <x v="4"/>
    <x v="9"/>
    <n v="76"/>
    <n v="4576.8999999999996"/>
    <n v="5126.1279999999997"/>
    <n v="915.38"/>
    <x v="1"/>
  </r>
  <r>
    <x v="4"/>
    <x v="9"/>
    <x v="4"/>
    <x v="10"/>
    <n v="46"/>
    <n v="200"/>
    <n v="224"/>
    <n v="40"/>
    <x v="1"/>
  </r>
  <r>
    <x v="4"/>
    <x v="9"/>
    <x v="4"/>
    <x v="11"/>
    <n v="34"/>
    <n v="4576.8"/>
    <n v="5126.0160000000005"/>
    <n v="915.36000000000013"/>
    <x v="1"/>
  </r>
  <r>
    <x v="4"/>
    <x v="9"/>
    <x v="1"/>
    <x v="12"/>
    <n v="7"/>
    <n v="200"/>
    <n v="224"/>
    <n v="40"/>
    <x v="1"/>
  </r>
  <r>
    <x v="4"/>
    <x v="9"/>
    <x v="4"/>
    <x v="14"/>
    <n v="3"/>
    <n v="4577.3"/>
    <n v="5126.576"/>
    <n v="915.46"/>
    <x v="1"/>
  </r>
  <r>
    <x v="4"/>
    <x v="9"/>
    <x v="5"/>
    <x v="13"/>
    <n v="2"/>
    <n v="6600"/>
    <n v="7392"/>
    <n v="1320"/>
    <x v="1"/>
  </r>
  <r>
    <x v="4"/>
    <x v="10"/>
    <x v="0"/>
    <x v="0"/>
    <n v="3566"/>
    <n v="4577.3"/>
    <n v="5126.576"/>
    <n v="915.46"/>
    <x v="1"/>
  </r>
  <r>
    <x v="4"/>
    <x v="10"/>
    <x v="0"/>
    <x v="1"/>
    <n v="2498"/>
    <n v="8000"/>
    <n v="8960"/>
    <n v="1600"/>
    <x v="1"/>
  </r>
  <r>
    <x v="4"/>
    <x v="10"/>
    <x v="1"/>
    <x v="2"/>
    <n v="1245"/>
    <n v="4577.2"/>
    <n v="5126.4639999999999"/>
    <n v="915.44"/>
    <x v="1"/>
  </r>
  <r>
    <x v="4"/>
    <x v="10"/>
    <x v="2"/>
    <x v="3"/>
    <n v="644"/>
    <n v="5743.5"/>
    <n v="6432.72"/>
    <n v="1148.7"/>
    <x v="1"/>
  </r>
  <r>
    <x v="4"/>
    <x v="10"/>
    <x v="3"/>
    <x v="4"/>
    <n v="643"/>
    <n v="7000"/>
    <n v="7840"/>
    <n v="1400"/>
    <x v="1"/>
  </r>
  <r>
    <x v="4"/>
    <x v="10"/>
    <x v="2"/>
    <x v="5"/>
    <n v="455"/>
    <n v="4578.6000000000004"/>
    <n v="5128.0320000000002"/>
    <n v="915.72000000000014"/>
    <x v="1"/>
  </r>
  <r>
    <x v="4"/>
    <x v="10"/>
    <x v="3"/>
    <x v="6"/>
    <n v="345"/>
    <n v="7000"/>
    <n v="7840"/>
    <n v="1400"/>
    <x v="1"/>
  </r>
  <r>
    <x v="4"/>
    <x v="10"/>
    <x v="1"/>
    <x v="7"/>
    <n v="122"/>
    <n v="100"/>
    <n v="112"/>
    <n v="20"/>
    <x v="1"/>
  </r>
  <r>
    <x v="4"/>
    <x v="10"/>
    <x v="4"/>
    <x v="8"/>
    <n v="78"/>
    <n v="4577.2"/>
    <n v="5126.4639999999999"/>
    <n v="915.44"/>
    <x v="1"/>
  </r>
  <r>
    <x v="4"/>
    <x v="10"/>
    <x v="4"/>
    <x v="9"/>
    <n v="76"/>
    <n v="4576.8999999999996"/>
    <n v="5126.1279999999997"/>
    <n v="915.38"/>
    <x v="1"/>
  </r>
  <r>
    <x v="4"/>
    <x v="10"/>
    <x v="4"/>
    <x v="10"/>
    <n v="46"/>
    <n v="200"/>
    <n v="224"/>
    <n v="40"/>
    <x v="1"/>
  </r>
  <r>
    <x v="4"/>
    <x v="10"/>
    <x v="4"/>
    <x v="11"/>
    <n v="34"/>
    <n v="4576.8"/>
    <n v="5126.0160000000005"/>
    <n v="915.36000000000013"/>
    <x v="1"/>
  </r>
  <r>
    <x v="4"/>
    <x v="10"/>
    <x v="1"/>
    <x v="12"/>
    <n v="7"/>
    <n v="200"/>
    <n v="224"/>
    <n v="40"/>
    <x v="1"/>
  </r>
  <r>
    <x v="4"/>
    <x v="10"/>
    <x v="4"/>
    <x v="14"/>
    <n v="3"/>
    <n v="4577.3"/>
    <n v="5126.576"/>
    <n v="915.46"/>
    <x v="1"/>
  </r>
  <r>
    <x v="4"/>
    <x v="10"/>
    <x v="5"/>
    <x v="13"/>
    <n v="2"/>
    <n v="6600"/>
    <n v="7392"/>
    <n v="1320"/>
    <x v="0"/>
  </r>
  <r>
    <x v="4"/>
    <x v="11"/>
    <x v="0"/>
    <x v="0"/>
    <n v="3566"/>
    <n v="4577.3"/>
    <n v="5126.576"/>
    <n v="915.46"/>
    <x v="0"/>
  </r>
  <r>
    <x v="4"/>
    <x v="11"/>
    <x v="0"/>
    <x v="1"/>
    <n v="2498"/>
    <n v="8000"/>
    <n v="8960"/>
    <n v="1600"/>
    <x v="0"/>
  </r>
  <r>
    <x v="4"/>
    <x v="11"/>
    <x v="1"/>
    <x v="2"/>
    <n v="1245"/>
    <n v="4577.2"/>
    <n v="5126.4639999999999"/>
    <n v="915.44"/>
    <x v="0"/>
  </r>
  <r>
    <x v="4"/>
    <x v="11"/>
    <x v="2"/>
    <x v="3"/>
    <n v="644"/>
    <n v="5743.5"/>
    <n v="6432.72"/>
    <n v="1148.7"/>
    <x v="0"/>
  </r>
  <r>
    <x v="4"/>
    <x v="11"/>
    <x v="3"/>
    <x v="4"/>
    <n v="643"/>
    <n v="7000"/>
    <n v="7840"/>
    <n v="1400"/>
    <x v="0"/>
  </r>
  <r>
    <x v="4"/>
    <x v="11"/>
    <x v="2"/>
    <x v="5"/>
    <n v="455"/>
    <n v="4578.6000000000004"/>
    <n v="5128.0320000000002"/>
    <n v="915.72000000000014"/>
    <x v="0"/>
  </r>
  <r>
    <x v="4"/>
    <x v="11"/>
    <x v="3"/>
    <x v="6"/>
    <n v="345"/>
    <n v="7000"/>
    <n v="7840"/>
    <n v="1400"/>
    <x v="0"/>
  </r>
  <r>
    <x v="4"/>
    <x v="11"/>
    <x v="1"/>
    <x v="7"/>
    <n v="122"/>
    <n v="100"/>
    <n v="112"/>
    <n v="20"/>
    <x v="0"/>
  </r>
  <r>
    <x v="4"/>
    <x v="11"/>
    <x v="4"/>
    <x v="8"/>
    <n v="78"/>
    <n v="4577.2"/>
    <n v="5126.4639999999999"/>
    <n v="915.44"/>
    <x v="0"/>
  </r>
  <r>
    <x v="4"/>
    <x v="11"/>
    <x v="4"/>
    <x v="9"/>
    <n v="76"/>
    <n v="4576.8999999999996"/>
    <n v="5126.1279999999997"/>
    <n v="915.38"/>
    <x v="0"/>
  </r>
  <r>
    <x v="4"/>
    <x v="11"/>
    <x v="4"/>
    <x v="10"/>
    <n v="46"/>
    <n v="200"/>
    <n v="224"/>
    <n v="40"/>
    <x v="0"/>
  </r>
  <r>
    <x v="4"/>
    <x v="11"/>
    <x v="4"/>
    <x v="11"/>
    <n v="34"/>
    <n v="4576.8"/>
    <n v="5126.0160000000005"/>
    <n v="915.36000000000013"/>
    <x v="0"/>
  </r>
  <r>
    <x v="4"/>
    <x v="11"/>
    <x v="1"/>
    <x v="12"/>
    <n v="7"/>
    <n v="200"/>
    <n v="224"/>
    <n v="40"/>
    <x v="0"/>
  </r>
  <r>
    <x v="4"/>
    <x v="11"/>
    <x v="4"/>
    <x v="14"/>
    <n v="3"/>
    <n v="4577.3"/>
    <n v="5126.576"/>
    <n v="915.46"/>
    <x v="0"/>
  </r>
  <r>
    <x v="4"/>
    <x v="11"/>
    <x v="5"/>
    <x v="13"/>
    <n v="2"/>
    <n v="6600"/>
    <n v="7392"/>
    <n v="132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501558.1999999999"/>
  </r>
  <r>
    <x v="0"/>
    <x v="1"/>
    <x v="1"/>
    <n v="360897.68000000005"/>
  </r>
  <r>
    <x v="0"/>
    <x v="2"/>
    <x v="2"/>
    <n v="227490.12000000002"/>
  </r>
  <r>
    <x v="0"/>
    <x v="3"/>
    <x v="3"/>
    <n v="281795.8000000001"/>
  </r>
  <r>
    <x v="0"/>
    <x v="4"/>
    <x v="4"/>
    <n v="206264.59999999995"/>
  </r>
  <r>
    <x v="0"/>
    <x v="5"/>
    <x v="5"/>
    <n v="202419.35999999975"/>
  </r>
  <r>
    <x v="1"/>
    <x v="0"/>
    <x v="6"/>
    <n v="509978.03999999992"/>
  </r>
  <r>
    <x v="1"/>
    <x v="1"/>
    <x v="7"/>
    <n v="280188.47999999992"/>
  </r>
  <r>
    <x v="1"/>
    <x v="2"/>
    <x v="8"/>
    <n v="209586.52000000019"/>
  </r>
  <r>
    <x v="1"/>
    <x v="3"/>
    <x v="9"/>
    <n v="273633.36"/>
  </r>
  <r>
    <x v="1"/>
    <x v="5"/>
    <x v="10"/>
    <n v="204158.23999999973"/>
  </r>
  <r>
    <x v="1"/>
    <x v="4"/>
    <x v="11"/>
    <n v="275347.0400000001"/>
  </r>
  <r>
    <x v="2"/>
    <x v="0"/>
    <x v="12"/>
    <n v="524449.6399999999"/>
  </r>
  <r>
    <x v="2"/>
    <x v="2"/>
    <x v="13"/>
    <n v="201424.08000000007"/>
  </r>
  <r>
    <x v="2"/>
    <x v="1"/>
    <x v="14"/>
    <n v="700000"/>
  </r>
  <r>
    <x v="2"/>
    <x v="3"/>
    <x v="15"/>
    <n v="255357.95999999996"/>
  </r>
  <r>
    <x v="2"/>
    <x v="4"/>
    <x v="16"/>
    <n v="181256.00000000003"/>
  </r>
  <r>
    <x v="2"/>
    <x v="5"/>
    <x v="17"/>
    <n v="199811.0399999998"/>
  </r>
  <r>
    <x v="3"/>
    <x v="0"/>
    <x v="18"/>
    <n v="292475.04000000004"/>
  </r>
  <r>
    <x v="3"/>
    <x v="3"/>
    <x v="19"/>
    <n v="184904.72"/>
  </r>
  <r>
    <x v="3"/>
    <x v="1"/>
    <x v="20"/>
    <n v="182902.72000000003"/>
  </r>
  <r>
    <x v="3"/>
    <x v="2"/>
    <x v="21"/>
    <n v="212626.8"/>
  </r>
  <r>
    <x v="3"/>
    <x v="5"/>
    <x v="22"/>
    <n v="130072.80000000012"/>
  </r>
  <r>
    <x v="3"/>
    <x v="4"/>
    <x v="23"/>
    <n v="104238.15999999999"/>
  </r>
  <r>
    <x v="4"/>
    <x v="0"/>
    <x v="24"/>
    <n v="272243.39999999997"/>
  </r>
  <r>
    <x v="4"/>
    <x v="2"/>
    <x v="25"/>
    <n v="107044.07999999994"/>
  </r>
  <r>
    <x v="4"/>
    <x v="1"/>
    <x v="26"/>
    <n v="157214.20000000007"/>
  </r>
  <r>
    <x v="4"/>
    <x v="3"/>
    <x v="27"/>
    <n v="152935.63999999998"/>
  </r>
  <r>
    <x v="4"/>
    <x v="5"/>
    <x v="28"/>
    <n v="100660.56000000013"/>
  </r>
  <r>
    <x v="4"/>
    <x v="4"/>
    <x v="29"/>
    <n v="90151.2000000000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8CC5C-F9B6-4F15-808C-2C0BF6D011C0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2:D9" firstHeaderRow="0" firstDataRow="1" firstDataCol="1"/>
  <pivotFields count="4">
    <pivotField showAll="0">
      <items count="6">
        <item h="1" x="0"/>
        <item x="1"/>
        <item x="2"/>
        <item h="1" x="3"/>
        <item h="1" x="4"/>
        <item t="default"/>
      </items>
    </pivotField>
    <pivotField axis="axisRow" showAll="0">
      <items count="7">
        <item x="4"/>
        <item x="5"/>
        <item x="0"/>
        <item x="2"/>
        <item x="3"/>
        <item x="1"/>
        <item t="default"/>
      </items>
    </pivotField>
    <pivotField dataField="1" numFmtId="1" showAll="0"/>
    <pivotField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Amount" fld="2" baseField="0" baseItem="0" numFmtId="165"/>
    <dataField name="Suma z Amount2" fld="2" showDataAs="percentOfTotal" baseField="0" baseItem="0" numFmtId="10"/>
  </dataFields>
  <formats count="2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A5270-DDCF-449A-8853-3578FE1B9777}" name="Tabela przestawna5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17:H24" firstHeaderRow="0" firstDataRow="1" firstDataCol="1"/>
  <pivotFields count="4">
    <pivotField showAll="0">
      <items count="6">
        <item h="1" x="0"/>
        <item x="1"/>
        <item x="2"/>
        <item h="1" x="3"/>
        <item h="1" x="4"/>
        <item t="default"/>
      </items>
    </pivotField>
    <pivotField axis="axisRow" showAll="0">
      <items count="7">
        <item x="4"/>
        <item x="5"/>
        <item x="0"/>
        <item x="2"/>
        <item x="3"/>
        <item x="1"/>
        <item t="default"/>
      </items>
    </pivotField>
    <pivotField dataField="1" numFmtId="1" showAll="0"/>
    <pivotField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Amount" fld="2" baseField="0" baseItem="0" numFmtId="165"/>
    <dataField name="Suma z Amount2" fld="2" showDataAs="percentOfTotal" baseField="0" baseItem="0" numFmtId="10"/>
  </dataFields>
  <formats count="2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A8C0C-CF5B-4796-8917-58CADADF2207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3:G4" firstHeaderRow="0" firstDataRow="1" firstDataCol="0"/>
  <pivotFields count="4">
    <pivotField showAll="0">
      <items count="6">
        <item h="1" x="0"/>
        <item x="1"/>
        <item x="2"/>
        <item h="1" x="3"/>
        <item h="1" x="4"/>
        <item t="default"/>
      </items>
    </pivotField>
    <pivotField showAll="0">
      <items count="7">
        <item x="4"/>
        <item x="5"/>
        <item x="0"/>
        <item x="2"/>
        <item x="3"/>
        <item x="1"/>
        <item t="default"/>
      </items>
    </pivotField>
    <pivotField dataField="1" numFmtId="1" showAll="0">
      <items count="31">
        <item x="29"/>
        <item x="28"/>
        <item x="23"/>
        <item x="22"/>
        <item x="27"/>
        <item x="26"/>
        <item x="25"/>
        <item x="17"/>
        <item x="5"/>
        <item x="4"/>
        <item x="16"/>
        <item x="20"/>
        <item x="11"/>
        <item x="19"/>
        <item x="10"/>
        <item x="3"/>
        <item x="15"/>
        <item x="2"/>
        <item x="13"/>
        <item x="24"/>
        <item x="1"/>
        <item x="18"/>
        <item x="9"/>
        <item x="21"/>
        <item x="8"/>
        <item x="7"/>
        <item x="6"/>
        <item x="0"/>
        <item x="12"/>
        <item x="14"/>
        <item t="default"/>
      </items>
    </pivotField>
    <pivotField dataField="1" numFmtI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z Amount" fld="2" baseField="0" baseItem="0"/>
    <dataField name="Suma z Targe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4D956-8698-48AC-8312-70CB68617B2E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7:R8" firstHeaderRow="0" firstDataRow="1" firstDataCol="0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/>
    <pivotField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numFmtId="165" showAll="0"/>
    <pivotField dataField="1" numFmtId="165" showAll="0"/>
    <pivotField dataField="1" numFmtId="165" showAll="0"/>
    <pivotField numFmtId="165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z Income" fld="5" baseField="0" baseItem="0" numFmtId="165"/>
    <dataField name="Suma z Target Income" fld="6" baseField="0" baseItem="0" numFmtId="165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/>
    </format>
    <format dxfId="2">
      <pivotArea dataOnly="0" labelOnly="1" grandRow="1" outline="0" fieldPosition="0"/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793CB-C001-40F5-88AD-1FC0CB1E6032}" name="Tabela przestawna1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Q34:S56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</pivotField>
    <pivotField axis="axisRow" showAll="0" sortType="descending">
      <items count="7">
        <item x="3"/>
        <item x="2"/>
        <item x="1"/>
        <item x="0"/>
        <item x="5"/>
        <item x="4"/>
        <item t="default"/>
      </items>
    </pivotField>
    <pivotField axis="axisRow" showAll="0">
      <items count="16">
        <item x="13"/>
        <item x="10"/>
        <item x="2"/>
        <item x="8"/>
        <item x="1"/>
        <item x="9"/>
        <item x="12"/>
        <item x="6"/>
        <item x="7"/>
        <item x="5"/>
        <item x="3"/>
        <item x="4"/>
        <item x="0"/>
        <item x="14"/>
        <item x="11"/>
        <item t="default"/>
      </items>
    </pivotField>
    <pivotField numFmtId="165" showAll="0"/>
    <pivotField dataField="1" numFmtId="165" showAll="0"/>
    <pivotField numFmtId="165" showAll="0"/>
    <pivotField numFmtId="165" showAll="0"/>
    <pivotField showAll="0"/>
  </pivotFields>
  <rowFields count="2">
    <field x="2"/>
    <field x="3"/>
  </rowFields>
  <rowItems count="22">
    <i>
      <x/>
    </i>
    <i r="1">
      <x v="7"/>
    </i>
    <i r="1">
      <x v="11"/>
    </i>
    <i>
      <x v="1"/>
    </i>
    <i r="1">
      <x v="9"/>
    </i>
    <i r="1">
      <x v="10"/>
    </i>
    <i>
      <x v="2"/>
    </i>
    <i r="1">
      <x v="2"/>
    </i>
    <i r="1">
      <x v="6"/>
    </i>
    <i r="1">
      <x v="8"/>
    </i>
    <i>
      <x v="3"/>
    </i>
    <i r="1">
      <x v="4"/>
    </i>
    <i r="1">
      <x v="12"/>
    </i>
    <i>
      <x v="4"/>
    </i>
    <i r="1">
      <x/>
    </i>
    <i>
      <x v="5"/>
    </i>
    <i r="1">
      <x v="1"/>
    </i>
    <i r="1">
      <x v="3"/>
    </i>
    <i r="1">
      <x v="5"/>
    </i>
    <i r="1">
      <x v="13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Income2" fld="5" showDataAs="percentOfTotal" baseField="0" baseItem="0" numFmtId="9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grandRow="1" outline="0" fieldPosition="0"/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0D416-1ED1-48E4-9AD9-DAF82CCC0E6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3:E10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/>
    <pivotField axis="axisRow"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dataField="1" numFmtId="165" showAll="0"/>
    <pivotField dataField="1" numFmtId="165" showAll="0"/>
    <pivotField numFmtId="165" showAll="0"/>
    <pivotField numFmtId="165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Income" fld="5" baseField="0" baseItem="0"/>
    <dataField name="Suma z Counts" fld="4" baseField="0" baseItem="0"/>
    <dataField name="Suma z Counts2" fld="4" showDataAs="percentOfTotal" baseField="2" baseItem="0" numFmtId="10"/>
  </dataFields>
  <formats count="8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collapsedLevelsAreSubtotals="1" fieldPosition="0">
        <references count="1">
          <reference field="2" count="0"/>
        </references>
      </pivotArea>
    </format>
    <format dxfId="12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D9DDC-ED2A-45FE-ABB2-ED444B3D6398}" name="Tabela przestawna9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33:D36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showAll="0"/>
    <pivotField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numFmtId="165" showAll="0"/>
    <pivotField dataField="1" numFmtId="165" showAll="0"/>
    <pivotField numFmtId="165" showAll="0"/>
    <pivotField numFmtId="165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 numFmtId="165"/>
    <dataField name="Suma z Income2" fld="5" showDataAs="percentOfTotal" baseField="0" baseItem="0" numFmtId="10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/>
    </format>
    <format dxfId="22">
      <pivotArea dataOnly="0" labelOnly="1" grandRow="1" outline="0" fieldPosition="0"/>
    </format>
    <format dxfId="21">
      <pivotArea outline="0" collapsedLevelsAreSubtotals="1" fieldPosition="0"/>
    </format>
    <format dxfId="2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944FD-B9C3-42B2-AEEC-081AAAD1C28A}" name="Tabela przestawna8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0">
  <location ref="T2:U15" firstHeaderRow="1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axis="axisRow" showAll="0" sortType="descending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7">
        <item sd="0" x="3"/>
        <item sd="0" x="2"/>
        <item sd="0" x="1"/>
        <item sd="0" x="0"/>
        <item sd="0" x="5"/>
        <item sd="0" x="4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  <pivotField showAll="0"/>
  </pivotFields>
  <rowFields count="1">
    <field x="1"/>
  </rowFields>
  <rowItems count="13">
    <i>
      <x v="8"/>
    </i>
    <i>
      <x v="11"/>
    </i>
    <i>
      <x v="2"/>
    </i>
    <i>
      <x v="5"/>
    </i>
    <i>
      <x v="9"/>
    </i>
    <i>
      <x v="1"/>
    </i>
    <i>
      <x v="3"/>
    </i>
    <i>
      <x/>
    </i>
    <i>
      <x v="10"/>
    </i>
    <i>
      <x v="6"/>
    </i>
    <i>
      <x v="4"/>
    </i>
    <i>
      <x v="7"/>
    </i>
    <i t="grand">
      <x/>
    </i>
  </rowItems>
  <colItems count="1">
    <i/>
  </colItems>
  <dataFields count="1">
    <dataField name="Suma z operating profit" fld="7" baseField="0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/>
    </format>
    <format dxfId="28">
      <pivotArea dataOnly="0" labelOnly="1" grandRow="1" outline="0" fieldPosition="0"/>
    </format>
    <format dxfId="27">
      <pivotArea collapsedLevelsAreSubtotals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A9D3E-4C26-43B1-A06C-3A6F9E813A73}" name="Tabela przestawna7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M12:O25" firstHeaderRow="0" firstDataRow="1" firstDataCol="1"/>
  <pivotFields count="9">
    <pivotField showAll="0">
      <items count="6">
        <item h="1" x="0"/>
        <item x="1"/>
        <item h="1" x="2"/>
        <item h="1" x="3"/>
        <item h="1" x="4"/>
        <item t="default"/>
      </items>
    </pivotField>
    <pivotField axis="axisRow" showAll="0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</pivotField>
    <pivotField showAll="0" sortType="descending">
      <items count="7">
        <item sd="0" x="3"/>
        <item sd="0" x="2"/>
        <item sd="0" x="1"/>
        <item sd="0" x="0"/>
        <item sd="0" x="5"/>
        <item sd="0" x="4"/>
        <item t="default"/>
      </items>
    </pivotField>
    <pivotField showAll="0"/>
    <pivotField numFmtId="165" showAll="0"/>
    <pivotField dataField="1" numFmtId="165" showAll="0"/>
    <pivotField numFmtId="165" showAll="0"/>
    <pivotField numFmtId="165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Income2" fld="5" baseField="0" baseItem="0"/>
  </dataFields>
  <formats count="4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/>
    </format>
    <format dxfId="32">
      <pivotArea dataOnly="0" labelOnly="1" grandRow="1" outline="0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Year" xr10:uid="{3C34B8D8-15CE-4800-916B-C6C82A35DDD4}" sourceName="Year">
  <pivotTables>
    <pivotTable tabId="6" name="Tabela przestawna1"/>
    <pivotTable tabId="6" name="Tabela przestawna3"/>
    <pivotTable tabId="6" name="Tabela przestawna7"/>
    <pivotTable tabId="6" name="Tabela przestawna8"/>
    <pivotTable tabId="6" name="Tabela przestawna9"/>
    <pivotTable tabId="6" name="Tabela przestawna11"/>
  </pivotTables>
  <data>
    <tabular pivotCacheId="573543216">
      <items count="5">
        <i x="0"/>
        <i x="1" s="1"/>
        <i x="2"/>
        <i x="3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Year1" xr10:uid="{94565F0B-EC3F-43C8-9C18-84B99FC83159}" sourceName="Year">
  <pivotTables>
    <pivotTable tabId="8" name="Tabela przestawna1"/>
    <pivotTable tabId="8" name="Tabela przestawna2"/>
    <pivotTable tabId="8" name="Tabela przestawna5"/>
  </pivotTables>
  <data>
    <tabular pivotCacheId="1422860531">
      <items count="5">
        <i x="0"/>
        <i x="1" s="1"/>
        <i x="2" s="1"/>
        <i x="3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2" xr10:uid="{9DBB215D-B981-46A2-B873-3D773898C492}" cache="Fragmentator_Year1" caption="Yea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3EE2150C-3502-48E0-AB7B-62CF58B3A4DD}" cache="Fragmentator_Year" caption="Year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32BCFEFC-15A3-48C7-8955-AA009EB40B93}" cache="Fragmentator_Year" caption="Year" showCaption="0" style="SlicerStyleDark3 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3" xr10:uid="{6149DBF4-7739-4DBE-BD96-3D2F0E33E87D}" cache="Fragmentator_Year1" caption="Year" columnCount="5" showCaption="0" style="SlicerStyleDark3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28505-F379-4A7E-A508-B65DF599BA8F}" name="Table3" displayName="Table3" ref="A1:I901" totalsRowShown="0" headerRowDxfId="58" dataDxfId="56" headerRowBorderDxfId="57" tableBorderDxfId="55">
  <autoFilter ref="A1:I901" xr:uid="{10D28505-F379-4A7E-A508-B65DF599BA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2:I901">
    <sortCondition ref="A2:A901" customList="Jan,Feb,Mar,Apr,May,Jun,Jul,Aug,Sep,Oct,Nov,Dec"/>
  </sortState>
  <tableColumns count="9">
    <tableColumn id="1" xr3:uid="{F1B2F5AF-1872-4D88-A8AD-82C5ABEDAC5E}" name="Year" dataDxfId="54"/>
    <tableColumn id="2" xr3:uid="{A68E4C5E-63A7-44F3-94A9-B3DC035142E3}" name="Month" dataDxfId="53"/>
    <tableColumn id="3" xr3:uid="{FCFD0908-B2CD-4A82-AD2C-8F47574C7344}" name="Income sources" dataDxfId="52"/>
    <tableColumn id="4" xr3:uid="{B21922F0-2DEC-409B-A10C-800CA1A1B0C5}" name="Income Breakdowns" dataDxfId="51"/>
    <tableColumn id="5" xr3:uid="{065303FF-72C4-4F8F-BB0C-F9118DF0DFDF}" name="Counts" dataDxfId="50"/>
    <tableColumn id="6" xr3:uid="{DABCF258-4449-4DEA-86B9-64B7C52EA6A0}" name="Income" dataDxfId="49"/>
    <tableColumn id="7" xr3:uid="{21324F5C-E6CA-43C7-8626-2541ACD89257}" name="Target Income" dataDxfId="48"/>
    <tableColumn id="8" xr3:uid="{A4C67C2A-7CF2-4AF9-8525-5806E64C6993}" name="operating profit" dataDxfId="47"/>
    <tableColumn id="9" xr3:uid="{C6352437-E1F6-2340-AE38-441D5A24EB63}" name="Marketing Strategies" dataDxfId="46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FCCD3-CBC3-4AFA-AF7C-FA1F6902177E}" name="Map" displayName="Map" ref="A1:D31" totalsRowShown="0" headerRowDxfId="45" dataDxfId="44">
  <autoFilter ref="A1:D31" xr:uid="{D6337FC8-26EF-1741-A90C-B9AFF187B923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A2:D31">
    <sortCondition ref="A1:A31"/>
  </sortState>
  <tableColumns count="4">
    <tableColumn id="1" xr3:uid="{8993DF48-AFDF-9E47-9E73-F4A0FDE8FFC9}" name="Year" dataDxfId="43"/>
    <tableColumn id="2" xr3:uid="{0AC76573-01F4-7448-8A1A-77345C891D2C}" name="Country" dataDxfId="42"/>
    <tableColumn id="3" xr3:uid="{FE9C93E2-6438-F048-BEBC-369784AD58CB}" name="Amount" dataDxfId="41"/>
    <tableColumn id="4" xr3:uid="{654984DD-F3C9-A747-8613-84E03D47EB3B}" name="Target" dataDxfId="4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901"/>
  <sheetViews>
    <sheetView showGridLines="0" topLeftCell="A2" zoomScaleNormal="85" workbookViewId="0">
      <selection sqref="A1:I901"/>
    </sheetView>
  </sheetViews>
  <sheetFormatPr defaultColWidth="8.77734375" defaultRowHeight="18" customHeight="1"/>
  <cols>
    <col min="1" max="1" width="10" style="1" bestFit="1" customWidth="1"/>
    <col min="2" max="2" width="11.77734375" style="1" bestFit="1" customWidth="1"/>
    <col min="3" max="3" width="20.109375" style="1" bestFit="1" customWidth="1"/>
    <col min="4" max="4" width="24.33203125" style="1" bestFit="1" customWidth="1"/>
    <col min="5" max="6" width="12.6640625" style="1" bestFit="1" customWidth="1"/>
    <col min="7" max="7" width="18.77734375" style="1" bestFit="1" customWidth="1"/>
    <col min="8" max="8" width="20" style="1" bestFit="1" customWidth="1"/>
    <col min="9" max="9" width="24.33203125" style="1" bestFit="1" customWidth="1"/>
    <col min="10" max="16384" width="8.77734375" style="1"/>
  </cols>
  <sheetData>
    <row r="1" spans="1:9" ht="28.95" customHeight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39</v>
      </c>
      <c r="I1" s="8" t="s">
        <v>41</v>
      </c>
    </row>
    <row r="2" spans="1:9" ht="18" customHeight="1">
      <c r="A2" s="1">
        <v>2020</v>
      </c>
      <c r="B2" s="1" t="s">
        <v>0</v>
      </c>
      <c r="C2" s="1" t="s">
        <v>14</v>
      </c>
      <c r="D2" s="2" t="s">
        <v>36</v>
      </c>
      <c r="E2" s="3">
        <v>3566</v>
      </c>
      <c r="F2" s="3">
        <v>5492.76</v>
      </c>
      <c r="G2" s="3">
        <v>5126.576</v>
      </c>
      <c r="H2" s="3">
        <v>1098.5520000000001</v>
      </c>
      <c r="I2" s="4" t="s">
        <v>40</v>
      </c>
    </row>
    <row r="3" spans="1:9" ht="18" customHeight="1">
      <c r="A3" s="1">
        <v>2020</v>
      </c>
      <c r="B3" s="1" t="s">
        <v>0</v>
      </c>
      <c r="C3" s="1" t="s">
        <v>14</v>
      </c>
      <c r="D3" s="2" t="s">
        <v>37</v>
      </c>
      <c r="E3" s="3">
        <v>2498</v>
      </c>
      <c r="F3" s="3">
        <v>9600</v>
      </c>
      <c r="G3" s="3">
        <v>8960</v>
      </c>
      <c r="H3" s="3">
        <v>1920</v>
      </c>
      <c r="I3" s="4" t="s">
        <v>40</v>
      </c>
    </row>
    <row r="4" spans="1:9" ht="18" customHeight="1">
      <c r="A4" s="1">
        <v>2020</v>
      </c>
      <c r="B4" s="1" t="s">
        <v>0</v>
      </c>
      <c r="C4" s="1" t="s">
        <v>13</v>
      </c>
      <c r="D4" s="2" t="s">
        <v>35</v>
      </c>
      <c r="E4" s="3">
        <v>1245</v>
      </c>
      <c r="F4" s="3">
        <v>5492.6399999999994</v>
      </c>
      <c r="G4" s="3">
        <v>5126.4639999999999</v>
      </c>
      <c r="H4" s="3">
        <v>1098.528</v>
      </c>
      <c r="I4" s="4" t="s">
        <v>40</v>
      </c>
    </row>
    <row r="5" spans="1:9" ht="18" customHeight="1">
      <c r="A5" s="1">
        <v>2020</v>
      </c>
      <c r="B5" s="1" t="s">
        <v>0</v>
      </c>
      <c r="C5" s="1" t="s">
        <v>38</v>
      </c>
      <c r="D5" s="5" t="s">
        <v>30</v>
      </c>
      <c r="E5" s="6">
        <v>644</v>
      </c>
      <c r="F5" s="6">
        <v>6892.2</v>
      </c>
      <c r="G5" s="6">
        <v>6432.72</v>
      </c>
      <c r="H5" s="3">
        <v>1378.44</v>
      </c>
      <c r="I5" s="4" t="s">
        <v>40</v>
      </c>
    </row>
    <row r="6" spans="1:9" ht="18" customHeight="1">
      <c r="A6" s="1">
        <v>2020</v>
      </c>
      <c r="B6" s="1" t="s">
        <v>0</v>
      </c>
      <c r="C6" s="1" t="s">
        <v>12</v>
      </c>
      <c r="D6" s="5" t="s">
        <v>29</v>
      </c>
      <c r="E6" s="6">
        <v>643</v>
      </c>
      <c r="F6" s="6">
        <v>7700</v>
      </c>
      <c r="G6" s="6">
        <v>7840</v>
      </c>
      <c r="H6" s="3">
        <v>1540</v>
      </c>
      <c r="I6" s="4" t="s">
        <v>40</v>
      </c>
    </row>
    <row r="7" spans="1:9" ht="18" customHeight="1">
      <c r="A7" s="1">
        <v>2020</v>
      </c>
      <c r="B7" s="1" t="s">
        <v>0</v>
      </c>
      <c r="C7" s="1" t="s">
        <v>38</v>
      </c>
      <c r="D7" s="5" t="s">
        <v>31</v>
      </c>
      <c r="E7" s="6">
        <v>455</v>
      </c>
      <c r="F7" s="6">
        <v>5265.39</v>
      </c>
      <c r="G7" s="6">
        <v>5128.0320000000002</v>
      </c>
      <c r="H7" s="3">
        <v>1053.0780000000002</v>
      </c>
      <c r="I7" s="4" t="s">
        <v>40</v>
      </c>
    </row>
    <row r="8" spans="1:9" ht="18" customHeight="1">
      <c r="A8" s="1">
        <v>2020</v>
      </c>
      <c r="B8" s="1" t="s">
        <v>0</v>
      </c>
      <c r="C8" s="1" t="s">
        <v>12</v>
      </c>
      <c r="D8" s="5" t="s">
        <v>28</v>
      </c>
      <c r="E8" s="7">
        <v>345</v>
      </c>
      <c r="F8" s="7">
        <v>9016</v>
      </c>
      <c r="G8" s="7">
        <v>7840</v>
      </c>
      <c r="H8" s="3">
        <v>1803.2</v>
      </c>
      <c r="I8" s="4" t="s">
        <v>40</v>
      </c>
    </row>
    <row r="9" spans="1:9" ht="18" customHeight="1">
      <c r="A9" s="1">
        <v>2020</v>
      </c>
      <c r="B9" s="1" t="s">
        <v>0</v>
      </c>
      <c r="C9" s="1" t="s">
        <v>13</v>
      </c>
      <c r="D9" s="2" t="s">
        <v>33</v>
      </c>
      <c r="E9" s="3">
        <v>122</v>
      </c>
      <c r="F9" s="3">
        <v>2696.75</v>
      </c>
      <c r="G9" s="3">
        <v>112</v>
      </c>
      <c r="H9" s="3">
        <v>539.35</v>
      </c>
      <c r="I9" s="4" t="s">
        <v>40</v>
      </c>
    </row>
    <row r="10" spans="1:9" ht="18" customHeight="1">
      <c r="A10" s="1">
        <v>2020</v>
      </c>
      <c r="B10" s="1" t="s">
        <v>0</v>
      </c>
      <c r="C10" s="1" t="s">
        <v>15</v>
      </c>
      <c r="D10" s="5" t="s">
        <v>26</v>
      </c>
      <c r="E10" s="6">
        <v>78</v>
      </c>
      <c r="F10" s="6">
        <v>5492.6399999999994</v>
      </c>
      <c r="G10" s="6">
        <v>5126.4639999999999</v>
      </c>
      <c r="H10" s="3">
        <v>1098.528</v>
      </c>
      <c r="I10" s="4" t="s">
        <v>40</v>
      </c>
    </row>
    <row r="11" spans="1:9" ht="18" customHeight="1">
      <c r="A11" s="1">
        <v>2020</v>
      </c>
      <c r="B11" s="1" t="s">
        <v>0</v>
      </c>
      <c r="C11" s="1" t="s">
        <v>15</v>
      </c>
      <c r="D11" s="5" t="s">
        <v>24</v>
      </c>
      <c r="E11" s="6">
        <v>76</v>
      </c>
      <c r="F11" s="6">
        <v>5492.28</v>
      </c>
      <c r="G11" s="6">
        <v>5126.1279999999997</v>
      </c>
      <c r="H11" s="3">
        <v>1098.4559999999999</v>
      </c>
      <c r="I11" s="4" t="s">
        <v>40</v>
      </c>
    </row>
    <row r="12" spans="1:9" ht="18" customHeight="1">
      <c r="A12" s="1">
        <v>2020</v>
      </c>
      <c r="B12" s="1" t="s">
        <v>0</v>
      </c>
      <c r="C12" s="1" t="s">
        <v>15</v>
      </c>
      <c r="D12" s="5" t="s">
        <v>25</v>
      </c>
      <c r="E12" s="6">
        <v>46</v>
      </c>
      <c r="F12" s="6">
        <v>240</v>
      </c>
      <c r="G12" s="6">
        <v>224</v>
      </c>
      <c r="H12" s="3">
        <v>48</v>
      </c>
      <c r="I12" s="4" t="s">
        <v>40</v>
      </c>
    </row>
    <row r="13" spans="1:9" ht="18" customHeight="1">
      <c r="A13" s="1">
        <v>2020</v>
      </c>
      <c r="B13" s="1" t="s">
        <v>0</v>
      </c>
      <c r="C13" s="1" t="s">
        <v>15</v>
      </c>
      <c r="D13" s="5" t="s">
        <v>23</v>
      </c>
      <c r="E13" s="6">
        <v>34</v>
      </c>
      <c r="F13" s="6">
        <v>5492.16</v>
      </c>
      <c r="G13" s="6">
        <v>5126.0160000000005</v>
      </c>
      <c r="H13" s="3">
        <v>1098.432</v>
      </c>
      <c r="I13" s="4" t="s">
        <v>40</v>
      </c>
    </row>
    <row r="14" spans="1:9" ht="18" customHeight="1">
      <c r="A14" s="1">
        <v>2020</v>
      </c>
      <c r="B14" s="1" t="s">
        <v>0</v>
      </c>
      <c r="C14" s="1" t="s">
        <v>13</v>
      </c>
      <c r="D14" s="2" t="s">
        <v>34</v>
      </c>
      <c r="E14" s="3">
        <v>7</v>
      </c>
      <c r="F14" s="3">
        <v>3666.3</v>
      </c>
      <c r="G14" s="3">
        <v>224</v>
      </c>
      <c r="H14" s="3">
        <v>733.2600000000001</v>
      </c>
      <c r="I14" s="4" t="s">
        <v>40</v>
      </c>
    </row>
    <row r="15" spans="1:9" ht="18" customHeight="1">
      <c r="A15" s="1">
        <v>2020</v>
      </c>
      <c r="B15" s="1" t="s">
        <v>0</v>
      </c>
      <c r="C15" s="1" t="s">
        <v>32</v>
      </c>
      <c r="D15" s="5" t="s">
        <v>32</v>
      </c>
      <c r="E15" s="6">
        <v>3</v>
      </c>
      <c r="F15" s="6">
        <v>7260</v>
      </c>
      <c r="G15" s="6">
        <v>7392</v>
      </c>
      <c r="H15" s="3">
        <v>1452</v>
      </c>
      <c r="I15" s="4" t="s">
        <v>40</v>
      </c>
    </row>
    <row r="16" spans="1:9" ht="18" customHeight="1">
      <c r="A16" s="1">
        <v>2020</v>
      </c>
      <c r="B16" s="1" t="s">
        <v>0</v>
      </c>
      <c r="C16" s="1" t="s">
        <v>15</v>
      </c>
      <c r="D16" s="5" t="s">
        <v>27</v>
      </c>
      <c r="E16" s="6">
        <v>3</v>
      </c>
      <c r="F16" s="6">
        <v>5035.0300000000007</v>
      </c>
      <c r="G16" s="6">
        <v>5126.576</v>
      </c>
      <c r="H16" s="3">
        <v>1007.0060000000002</v>
      </c>
      <c r="I16" s="4" t="s">
        <v>40</v>
      </c>
    </row>
    <row r="17" spans="1:9" ht="18" customHeight="1">
      <c r="A17" s="1">
        <v>2020</v>
      </c>
      <c r="B17" s="1" t="s">
        <v>1</v>
      </c>
      <c r="C17" s="1" t="s">
        <v>14</v>
      </c>
      <c r="D17" s="2" t="s">
        <v>36</v>
      </c>
      <c r="E17" s="3">
        <v>3566</v>
      </c>
      <c r="F17" s="3">
        <v>5035.0300000000007</v>
      </c>
      <c r="G17" s="3">
        <v>5126.576</v>
      </c>
      <c r="H17" s="3">
        <v>1007.0060000000002</v>
      </c>
      <c r="I17" s="4" t="s">
        <v>40</v>
      </c>
    </row>
    <row r="18" spans="1:9" ht="18" customHeight="1">
      <c r="A18" s="1">
        <v>2020</v>
      </c>
      <c r="B18" s="1" t="s">
        <v>1</v>
      </c>
      <c r="C18" s="1" t="s">
        <v>14</v>
      </c>
      <c r="D18" s="2" t="s">
        <v>37</v>
      </c>
      <c r="E18" s="3">
        <v>2498</v>
      </c>
      <c r="F18" s="3">
        <v>8800</v>
      </c>
      <c r="G18" s="3">
        <v>8960</v>
      </c>
      <c r="H18" s="3">
        <v>1760</v>
      </c>
      <c r="I18" s="4" t="s">
        <v>40</v>
      </c>
    </row>
    <row r="19" spans="1:9" ht="18" customHeight="1">
      <c r="A19" s="1">
        <v>2020</v>
      </c>
      <c r="B19" s="1" t="s">
        <v>1</v>
      </c>
      <c r="C19" s="1" t="s">
        <v>13</v>
      </c>
      <c r="D19" s="2" t="s">
        <v>35</v>
      </c>
      <c r="E19" s="3">
        <v>1245</v>
      </c>
      <c r="F19" s="3">
        <v>5034.92</v>
      </c>
      <c r="G19" s="3">
        <v>5126.4639999999999</v>
      </c>
      <c r="H19" s="3">
        <v>1006.984</v>
      </c>
      <c r="I19" s="4" t="s">
        <v>40</v>
      </c>
    </row>
    <row r="20" spans="1:9" ht="18" customHeight="1">
      <c r="A20" s="1">
        <v>2020</v>
      </c>
      <c r="B20" s="1" t="s">
        <v>1</v>
      </c>
      <c r="C20" s="1" t="s">
        <v>38</v>
      </c>
      <c r="D20" s="5" t="s">
        <v>30</v>
      </c>
      <c r="E20" s="6">
        <v>644</v>
      </c>
      <c r="F20" s="6">
        <v>6317.85</v>
      </c>
      <c r="G20" s="6">
        <v>6432.72</v>
      </c>
      <c r="H20" s="3">
        <v>1263.5700000000002</v>
      </c>
      <c r="I20" s="4" t="s">
        <v>40</v>
      </c>
    </row>
    <row r="21" spans="1:9" ht="18" customHeight="1">
      <c r="A21" s="1">
        <v>2020</v>
      </c>
      <c r="B21" s="1" t="s">
        <v>1</v>
      </c>
      <c r="C21" s="1" t="s">
        <v>12</v>
      </c>
      <c r="D21" s="5" t="s">
        <v>29</v>
      </c>
      <c r="E21" s="6">
        <v>643</v>
      </c>
      <c r="F21" s="6">
        <v>7000</v>
      </c>
      <c r="G21" s="6">
        <v>7840</v>
      </c>
      <c r="H21" s="3">
        <v>1400</v>
      </c>
      <c r="I21" s="4" t="s">
        <v>40</v>
      </c>
    </row>
    <row r="22" spans="1:9" ht="18" customHeight="1">
      <c r="A22" s="1">
        <v>2020</v>
      </c>
      <c r="B22" s="1" t="s">
        <v>1</v>
      </c>
      <c r="C22" s="1" t="s">
        <v>38</v>
      </c>
      <c r="D22" s="5" t="s">
        <v>31</v>
      </c>
      <c r="E22" s="6">
        <v>455</v>
      </c>
      <c r="F22" s="6">
        <v>4578.6000000000004</v>
      </c>
      <c r="G22" s="6">
        <v>5128.0320000000002</v>
      </c>
      <c r="H22" s="3">
        <v>915.72000000000014</v>
      </c>
      <c r="I22" s="4" t="s">
        <v>40</v>
      </c>
    </row>
    <row r="23" spans="1:9" ht="18" customHeight="1">
      <c r="A23" s="1">
        <v>2020</v>
      </c>
      <c r="B23" s="1" t="s">
        <v>1</v>
      </c>
      <c r="C23" s="1" t="s">
        <v>12</v>
      </c>
      <c r="D23" s="5" t="s">
        <v>28</v>
      </c>
      <c r="E23" s="7">
        <v>345</v>
      </c>
      <c r="F23" s="7">
        <v>7000</v>
      </c>
      <c r="G23" s="7">
        <v>7840</v>
      </c>
      <c r="H23" s="3">
        <v>1400</v>
      </c>
      <c r="I23" s="4" t="s">
        <v>40</v>
      </c>
    </row>
    <row r="24" spans="1:9" ht="18" customHeight="1">
      <c r="A24" s="1">
        <v>2020</v>
      </c>
      <c r="B24" s="1" t="s">
        <v>1</v>
      </c>
      <c r="C24" s="1" t="s">
        <v>13</v>
      </c>
      <c r="D24" s="2" t="s">
        <v>33</v>
      </c>
      <c r="E24" s="3">
        <v>122</v>
      </c>
      <c r="F24" s="3">
        <v>100</v>
      </c>
      <c r="G24" s="3">
        <v>112</v>
      </c>
      <c r="H24" s="3">
        <v>20</v>
      </c>
      <c r="I24" s="4" t="s">
        <v>40</v>
      </c>
    </row>
    <row r="25" spans="1:9" ht="18" customHeight="1">
      <c r="A25" s="1">
        <v>2020</v>
      </c>
      <c r="B25" s="1" t="s">
        <v>1</v>
      </c>
      <c r="C25" s="1" t="s">
        <v>15</v>
      </c>
      <c r="D25" s="5" t="s">
        <v>26</v>
      </c>
      <c r="E25" s="6">
        <v>78</v>
      </c>
      <c r="F25" s="6">
        <v>4577.2</v>
      </c>
      <c r="G25" s="6">
        <v>5126.4639999999999</v>
      </c>
      <c r="H25" s="3">
        <v>915.44</v>
      </c>
      <c r="I25" s="4" t="s">
        <v>40</v>
      </c>
    </row>
    <row r="26" spans="1:9" ht="18" customHeight="1">
      <c r="A26" s="1">
        <v>2020</v>
      </c>
      <c r="B26" s="1" t="s">
        <v>1</v>
      </c>
      <c r="C26" s="1" t="s">
        <v>15</v>
      </c>
      <c r="D26" s="5" t="s">
        <v>24</v>
      </c>
      <c r="E26" s="6">
        <v>76</v>
      </c>
      <c r="F26" s="6">
        <v>4576.8999999999996</v>
      </c>
      <c r="G26" s="6">
        <v>5126.1279999999997</v>
      </c>
      <c r="H26" s="3">
        <v>915.38</v>
      </c>
      <c r="I26" s="4" t="s">
        <v>40</v>
      </c>
    </row>
    <row r="27" spans="1:9" ht="18" customHeight="1">
      <c r="A27" s="1">
        <v>2020</v>
      </c>
      <c r="B27" s="1" t="s">
        <v>1</v>
      </c>
      <c r="C27" s="1" t="s">
        <v>15</v>
      </c>
      <c r="D27" s="5" t="s">
        <v>25</v>
      </c>
      <c r="E27" s="6">
        <v>46</v>
      </c>
      <c r="F27" s="6">
        <v>200</v>
      </c>
      <c r="G27" s="6">
        <v>224</v>
      </c>
      <c r="H27" s="3">
        <v>40</v>
      </c>
      <c r="I27" s="4" t="s">
        <v>40</v>
      </c>
    </row>
    <row r="28" spans="1:9" ht="18" customHeight="1">
      <c r="A28" s="1">
        <v>2020</v>
      </c>
      <c r="B28" s="1" t="s">
        <v>1</v>
      </c>
      <c r="C28" s="1" t="s">
        <v>15</v>
      </c>
      <c r="D28" s="5" t="s">
        <v>23</v>
      </c>
      <c r="E28" s="6">
        <v>34</v>
      </c>
      <c r="F28" s="6">
        <v>4576.8</v>
      </c>
      <c r="G28" s="6">
        <v>5126.0160000000005</v>
      </c>
      <c r="H28" s="3">
        <v>915.36000000000013</v>
      </c>
      <c r="I28" s="4" t="s">
        <v>40</v>
      </c>
    </row>
    <row r="29" spans="1:9" ht="18" customHeight="1">
      <c r="A29" s="1">
        <v>2020</v>
      </c>
      <c r="B29" s="1" t="s">
        <v>1</v>
      </c>
      <c r="C29" s="1" t="s">
        <v>13</v>
      </c>
      <c r="D29" s="2" t="s">
        <v>34</v>
      </c>
      <c r="E29" s="3">
        <v>7</v>
      </c>
      <c r="F29" s="3">
        <v>200</v>
      </c>
      <c r="G29" s="3">
        <v>224</v>
      </c>
      <c r="H29" s="3">
        <v>40</v>
      </c>
      <c r="I29" s="4" t="s">
        <v>40</v>
      </c>
    </row>
    <row r="30" spans="1:9" ht="18" customHeight="1">
      <c r="A30" s="1">
        <v>2020</v>
      </c>
      <c r="B30" s="1" t="s">
        <v>1</v>
      </c>
      <c r="C30" s="1" t="s">
        <v>15</v>
      </c>
      <c r="D30" s="5" t="s">
        <v>27</v>
      </c>
      <c r="E30" s="6">
        <v>3</v>
      </c>
      <c r="F30" s="6">
        <v>4577.3</v>
      </c>
      <c r="G30" s="6">
        <v>5126.576</v>
      </c>
      <c r="H30" s="3">
        <v>915.46</v>
      </c>
      <c r="I30" s="4" t="s">
        <v>40</v>
      </c>
    </row>
    <row r="31" spans="1:9" ht="18" customHeight="1">
      <c r="A31" s="1">
        <v>2020</v>
      </c>
      <c r="B31" s="1" t="s">
        <v>1</v>
      </c>
      <c r="C31" s="1" t="s">
        <v>32</v>
      </c>
      <c r="D31" s="5" t="s">
        <v>32</v>
      </c>
      <c r="E31" s="6">
        <v>2</v>
      </c>
      <c r="F31" s="6">
        <v>6600</v>
      </c>
      <c r="G31" s="6">
        <v>7392</v>
      </c>
      <c r="H31" s="3">
        <v>1320</v>
      </c>
      <c r="I31" s="4" t="s">
        <v>40</v>
      </c>
    </row>
    <row r="32" spans="1:9" ht="18" customHeight="1">
      <c r="A32" s="1">
        <v>2020</v>
      </c>
      <c r="B32" s="1" t="s">
        <v>2</v>
      </c>
      <c r="C32" s="1" t="s">
        <v>14</v>
      </c>
      <c r="D32" s="2" t="s">
        <v>36</v>
      </c>
      <c r="E32" s="3">
        <v>3566</v>
      </c>
      <c r="F32" s="3">
        <v>4577.3</v>
      </c>
      <c r="G32" s="3">
        <v>5126.576</v>
      </c>
      <c r="H32" s="3">
        <v>915.46</v>
      </c>
      <c r="I32" s="4" t="s">
        <v>40</v>
      </c>
    </row>
    <row r="33" spans="1:9" ht="18" customHeight="1">
      <c r="A33" s="1">
        <v>2020</v>
      </c>
      <c r="B33" s="1" t="s">
        <v>2</v>
      </c>
      <c r="C33" s="1" t="s">
        <v>14</v>
      </c>
      <c r="D33" s="2" t="s">
        <v>37</v>
      </c>
      <c r="E33" s="3">
        <v>2498</v>
      </c>
      <c r="F33" s="3">
        <v>8000</v>
      </c>
      <c r="G33" s="3">
        <v>8960</v>
      </c>
      <c r="H33" s="3">
        <v>1600</v>
      </c>
      <c r="I33" s="4" t="s">
        <v>40</v>
      </c>
    </row>
    <row r="34" spans="1:9" ht="18" customHeight="1">
      <c r="A34" s="1">
        <v>2020</v>
      </c>
      <c r="B34" s="1" t="s">
        <v>2</v>
      </c>
      <c r="C34" s="1" t="s">
        <v>13</v>
      </c>
      <c r="D34" s="2" t="s">
        <v>35</v>
      </c>
      <c r="E34" s="3">
        <v>1245</v>
      </c>
      <c r="F34" s="3">
        <v>4577.2</v>
      </c>
      <c r="G34" s="3">
        <v>5126.4639999999999</v>
      </c>
      <c r="H34" s="3">
        <v>915.44</v>
      </c>
      <c r="I34" s="4" t="s">
        <v>40</v>
      </c>
    </row>
    <row r="35" spans="1:9" ht="18" customHeight="1">
      <c r="A35" s="1">
        <v>2020</v>
      </c>
      <c r="B35" s="1" t="s">
        <v>2</v>
      </c>
      <c r="C35" s="1" t="s">
        <v>38</v>
      </c>
      <c r="D35" s="5" t="s">
        <v>30</v>
      </c>
      <c r="E35" s="6">
        <v>644</v>
      </c>
      <c r="F35" s="6">
        <v>5743.5</v>
      </c>
      <c r="G35" s="6">
        <v>6432.72</v>
      </c>
      <c r="H35" s="3">
        <v>1148.7</v>
      </c>
      <c r="I35" s="4" t="s">
        <v>40</v>
      </c>
    </row>
    <row r="36" spans="1:9" ht="18" customHeight="1">
      <c r="A36" s="1">
        <v>2020</v>
      </c>
      <c r="B36" s="1" t="s">
        <v>2</v>
      </c>
      <c r="C36" s="1" t="s">
        <v>12</v>
      </c>
      <c r="D36" s="5" t="s">
        <v>29</v>
      </c>
      <c r="E36" s="6">
        <v>643</v>
      </c>
      <c r="F36" s="6">
        <v>7000</v>
      </c>
      <c r="G36" s="6">
        <v>7840</v>
      </c>
      <c r="H36" s="3">
        <v>1400</v>
      </c>
      <c r="I36" s="4" t="s">
        <v>40</v>
      </c>
    </row>
    <row r="37" spans="1:9" ht="18" customHeight="1">
      <c r="A37" s="1">
        <v>2020</v>
      </c>
      <c r="B37" s="1" t="s">
        <v>2</v>
      </c>
      <c r="C37" s="1" t="s">
        <v>38</v>
      </c>
      <c r="D37" s="5" t="s">
        <v>31</v>
      </c>
      <c r="E37" s="6">
        <v>455</v>
      </c>
      <c r="F37" s="6">
        <v>4578.6000000000004</v>
      </c>
      <c r="G37" s="6">
        <v>5128.0320000000002</v>
      </c>
      <c r="H37" s="3">
        <v>915.72000000000014</v>
      </c>
      <c r="I37" s="4" t="s">
        <v>40</v>
      </c>
    </row>
    <row r="38" spans="1:9" ht="18" customHeight="1">
      <c r="A38" s="1">
        <v>2020</v>
      </c>
      <c r="B38" s="1" t="s">
        <v>2</v>
      </c>
      <c r="C38" s="1" t="s">
        <v>12</v>
      </c>
      <c r="D38" s="5" t="s">
        <v>28</v>
      </c>
      <c r="E38" s="7">
        <v>345</v>
      </c>
      <c r="F38" s="7">
        <v>7000</v>
      </c>
      <c r="G38" s="7">
        <v>7840</v>
      </c>
      <c r="H38" s="3">
        <v>1400</v>
      </c>
      <c r="I38" s="4" t="s">
        <v>40</v>
      </c>
    </row>
    <row r="39" spans="1:9" ht="18" customHeight="1">
      <c r="A39" s="1">
        <v>2020</v>
      </c>
      <c r="B39" s="1" t="s">
        <v>2</v>
      </c>
      <c r="C39" s="1" t="s">
        <v>13</v>
      </c>
      <c r="D39" s="2" t="s">
        <v>33</v>
      </c>
      <c r="E39" s="3">
        <v>122</v>
      </c>
      <c r="F39" s="3">
        <v>100</v>
      </c>
      <c r="G39" s="3">
        <v>112</v>
      </c>
      <c r="H39" s="3">
        <v>20</v>
      </c>
      <c r="I39" s="4" t="s">
        <v>40</v>
      </c>
    </row>
    <row r="40" spans="1:9" ht="18" customHeight="1">
      <c r="A40" s="1">
        <v>2020</v>
      </c>
      <c r="B40" s="1" t="s">
        <v>2</v>
      </c>
      <c r="C40" s="1" t="s">
        <v>15</v>
      </c>
      <c r="D40" s="5" t="s">
        <v>26</v>
      </c>
      <c r="E40" s="6">
        <v>78</v>
      </c>
      <c r="F40" s="6">
        <v>4577.2</v>
      </c>
      <c r="G40" s="6">
        <v>5126.4639999999999</v>
      </c>
      <c r="H40" s="3">
        <v>915.44</v>
      </c>
      <c r="I40" s="4" t="s">
        <v>40</v>
      </c>
    </row>
    <row r="41" spans="1:9" ht="18" customHeight="1">
      <c r="A41" s="1">
        <v>2020</v>
      </c>
      <c r="B41" s="1" t="s">
        <v>2</v>
      </c>
      <c r="C41" s="1" t="s">
        <v>15</v>
      </c>
      <c r="D41" s="5" t="s">
        <v>24</v>
      </c>
      <c r="E41" s="6">
        <v>76</v>
      </c>
      <c r="F41" s="6">
        <v>4576.8999999999996</v>
      </c>
      <c r="G41" s="6">
        <v>5126.1279999999997</v>
      </c>
      <c r="H41" s="3">
        <v>915.38</v>
      </c>
      <c r="I41" s="4" t="s">
        <v>40</v>
      </c>
    </row>
    <row r="42" spans="1:9" ht="18" customHeight="1">
      <c r="A42" s="1">
        <v>2020</v>
      </c>
      <c r="B42" s="1" t="s">
        <v>2</v>
      </c>
      <c r="C42" s="1" t="s">
        <v>15</v>
      </c>
      <c r="D42" s="5" t="s">
        <v>25</v>
      </c>
      <c r="E42" s="6">
        <v>46</v>
      </c>
      <c r="F42" s="6">
        <v>200</v>
      </c>
      <c r="G42" s="6">
        <v>224</v>
      </c>
      <c r="H42" s="3">
        <v>40</v>
      </c>
      <c r="I42" s="4" t="s">
        <v>40</v>
      </c>
    </row>
    <row r="43" spans="1:9" ht="18" customHeight="1">
      <c r="A43" s="1">
        <v>2020</v>
      </c>
      <c r="B43" s="1" t="s">
        <v>2</v>
      </c>
      <c r="C43" s="1" t="s">
        <v>15</v>
      </c>
      <c r="D43" s="5" t="s">
        <v>23</v>
      </c>
      <c r="E43" s="6">
        <v>34</v>
      </c>
      <c r="F43" s="6">
        <v>4576.8</v>
      </c>
      <c r="G43" s="6">
        <v>5126.0160000000005</v>
      </c>
      <c r="H43" s="3">
        <v>915.36000000000013</v>
      </c>
      <c r="I43" s="4" t="s">
        <v>42</v>
      </c>
    </row>
    <row r="44" spans="1:9" ht="18" customHeight="1">
      <c r="A44" s="1">
        <v>2020</v>
      </c>
      <c r="B44" s="1" t="s">
        <v>2</v>
      </c>
      <c r="C44" s="1" t="s">
        <v>13</v>
      </c>
      <c r="D44" s="2" t="s">
        <v>34</v>
      </c>
      <c r="E44" s="3">
        <v>7</v>
      </c>
      <c r="F44" s="3">
        <v>200</v>
      </c>
      <c r="G44" s="3">
        <v>224</v>
      </c>
      <c r="H44" s="3">
        <v>40</v>
      </c>
      <c r="I44" s="4" t="s">
        <v>42</v>
      </c>
    </row>
    <row r="45" spans="1:9" ht="18" customHeight="1">
      <c r="A45" s="1">
        <v>2020</v>
      </c>
      <c r="B45" s="1" t="s">
        <v>2</v>
      </c>
      <c r="C45" s="1" t="s">
        <v>15</v>
      </c>
      <c r="D45" s="5" t="s">
        <v>27</v>
      </c>
      <c r="E45" s="6">
        <v>3</v>
      </c>
      <c r="F45" s="6">
        <v>3333</v>
      </c>
      <c r="G45" s="6">
        <v>5126.576</v>
      </c>
      <c r="H45" s="3">
        <v>666.6</v>
      </c>
      <c r="I45" s="4" t="s">
        <v>42</v>
      </c>
    </row>
    <row r="46" spans="1:9" ht="18" customHeight="1">
      <c r="A46" s="1">
        <v>2020</v>
      </c>
      <c r="B46" s="1" t="s">
        <v>2</v>
      </c>
      <c r="C46" s="1" t="s">
        <v>32</v>
      </c>
      <c r="D46" s="5" t="s">
        <v>32</v>
      </c>
      <c r="E46" s="6">
        <v>2</v>
      </c>
      <c r="F46" s="6">
        <v>6600</v>
      </c>
      <c r="G46" s="6">
        <v>7392</v>
      </c>
      <c r="H46" s="3">
        <v>1320</v>
      </c>
      <c r="I46" s="4" t="s">
        <v>42</v>
      </c>
    </row>
    <row r="47" spans="1:9" ht="18" customHeight="1">
      <c r="A47" s="1">
        <v>2020</v>
      </c>
      <c r="B47" s="1" t="s">
        <v>3</v>
      </c>
      <c r="C47" s="1" t="s">
        <v>14</v>
      </c>
      <c r="D47" s="2" t="s">
        <v>36</v>
      </c>
      <c r="E47" s="3">
        <v>3566</v>
      </c>
      <c r="F47" s="3">
        <v>4577.3</v>
      </c>
      <c r="G47" s="3">
        <v>5126.576</v>
      </c>
      <c r="H47" s="3">
        <v>915.46</v>
      </c>
      <c r="I47" s="4" t="s">
        <v>42</v>
      </c>
    </row>
    <row r="48" spans="1:9" ht="18" customHeight="1">
      <c r="A48" s="1">
        <v>2020</v>
      </c>
      <c r="B48" s="1" t="s">
        <v>3</v>
      </c>
      <c r="C48" s="1" t="s">
        <v>14</v>
      </c>
      <c r="D48" s="2" t="s">
        <v>37</v>
      </c>
      <c r="E48" s="3">
        <v>2498</v>
      </c>
      <c r="F48" s="3">
        <v>8000</v>
      </c>
      <c r="G48" s="3">
        <v>8960</v>
      </c>
      <c r="H48" s="3">
        <v>1600</v>
      </c>
      <c r="I48" s="4" t="s">
        <v>42</v>
      </c>
    </row>
    <row r="49" spans="1:9" ht="18" customHeight="1">
      <c r="A49" s="1">
        <v>2020</v>
      </c>
      <c r="B49" s="1" t="s">
        <v>3</v>
      </c>
      <c r="C49" s="1" t="s">
        <v>13</v>
      </c>
      <c r="D49" s="2" t="s">
        <v>35</v>
      </c>
      <c r="E49" s="3">
        <v>1245</v>
      </c>
      <c r="F49" s="3">
        <v>4577.2</v>
      </c>
      <c r="G49" s="3">
        <v>5126.4639999999999</v>
      </c>
      <c r="H49" s="3">
        <v>915.44</v>
      </c>
      <c r="I49" s="4" t="s">
        <v>42</v>
      </c>
    </row>
    <row r="50" spans="1:9" ht="18" customHeight="1">
      <c r="A50" s="1">
        <v>2020</v>
      </c>
      <c r="B50" s="1" t="s">
        <v>3</v>
      </c>
      <c r="C50" s="1" t="s">
        <v>38</v>
      </c>
      <c r="D50" s="5" t="s">
        <v>30</v>
      </c>
      <c r="E50" s="6">
        <v>644</v>
      </c>
      <c r="F50" s="6">
        <v>5743.5</v>
      </c>
      <c r="G50" s="6">
        <v>6432.72</v>
      </c>
      <c r="H50" s="3">
        <v>1148.7</v>
      </c>
      <c r="I50" s="4" t="s">
        <v>42</v>
      </c>
    </row>
    <row r="51" spans="1:9" ht="18" customHeight="1">
      <c r="A51" s="1">
        <v>2020</v>
      </c>
      <c r="B51" s="1" t="s">
        <v>3</v>
      </c>
      <c r="C51" s="1" t="s">
        <v>12</v>
      </c>
      <c r="D51" s="5" t="s">
        <v>29</v>
      </c>
      <c r="E51" s="6">
        <v>643</v>
      </c>
      <c r="F51" s="6">
        <v>7000</v>
      </c>
      <c r="G51" s="6">
        <v>7840</v>
      </c>
      <c r="H51" s="3">
        <v>1400</v>
      </c>
      <c r="I51" s="4" t="s">
        <v>42</v>
      </c>
    </row>
    <row r="52" spans="1:9" ht="18" customHeight="1">
      <c r="A52" s="1">
        <v>2020</v>
      </c>
      <c r="B52" s="1" t="s">
        <v>3</v>
      </c>
      <c r="C52" s="1" t="s">
        <v>38</v>
      </c>
      <c r="D52" s="5" t="s">
        <v>31</v>
      </c>
      <c r="E52" s="6">
        <v>455</v>
      </c>
      <c r="F52" s="6">
        <v>4578.6000000000004</v>
      </c>
      <c r="G52" s="6">
        <v>5128.0320000000002</v>
      </c>
      <c r="H52" s="3">
        <v>915.72000000000014</v>
      </c>
      <c r="I52" s="4" t="s">
        <v>42</v>
      </c>
    </row>
    <row r="53" spans="1:9" ht="18" customHeight="1">
      <c r="A53" s="1">
        <v>2020</v>
      </c>
      <c r="B53" s="1" t="s">
        <v>3</v>
      </c>
      <c r="C53" s="1" t="s">
        <v>12</v>
      </c>
      <c r="D53" s="5" t="s">
        <v>28</v>
      </c>
      <c r="E53" s="7">
        <v>345</v>
      </c>
      <c r="F53" s="7">
        <v>7000</v>
      </c>
      <c r="G53" s="7">
        <v>7840</v>
      </c>
      <c r="H53" s="3">
        <v>1400</v>
      </c>
      <c r="I53" s="4" t="s">
        <v>42</v>
      </c>
    </row>
    <row r="54" spans="1:9" ht="18" customHeight="1">
      <c r="A54" s="1">
        <v>2020</v>
      </c>
      <c r="B54" s="1" t="s">
        <v>3</v>
      </c>
      <c r="C54" s="1" t="s">
        <v>13</v>
      </c>
      <c r="D54" s="2" t="s">
        <v>33</v>
      </c>
      <c r="E54" s="3">
        <v>122</v>
      </c>
      <c r="F54" s="3">
        <v>100</v>
      </c>
      <c r="G54" s="3">
        <v>112</v>
      </c>
      <c r="H54" s="3">
        <v>20</v>
      </c>
      <c r="I54" s="4" t="s">
        <v>42</v>
      </c>
    </row>
    <row r="55" spans="1:9" ht="18" customHeight="1">
      <c r="A55" s="1">
        <v>2020</v>
      </c>
      <c r="B55" s="1" t="s">
        <v>3</v>
      </c>
      <c r="C55" s="1" t="s">
        <v>15</v>
      </c>
      <c r="D55" s="5" t="s">
        <v>26</v>
      </c>
      <c r="E55" s="6">
        <v>78</v>
      </c>
      <c r="F55" s="6">
        <v>4577.2</v>
      </c>
      <c r="G55" s="6">
        <v>5126.4639999999999</v>
      </c>
      <c r="H55" s="3">
        <v>915.44</v>
      </c>
      <c r="I55" s="4" t="s">
        <v>42</v>
      </c>
    </row>
    <row r="56" spans="1:9" ht="18" customHeight="1">
      <c r="A56" s="1">
        <v>2020</v>
      </c>
      <c r="B56" s="1" t="s">
        <v>3</v>
      </c>
      <c r="C56" s="1" t="s">
        <v>15</v>
      </c>
      <c r="D56" s="5" t="s">
        <v>24</v>
      </c>
      <c r="E56" s="6">
        <v>76</v>
      </c>
      <c r="F56" s="6">
        <v>4576.8999999999996</v>
      </c>
      <c r="G56" s="6">
        <v>5126.1279999999997</v>
      </c>
      <c r="H56" s="3">
        <v>915.38</v>
      </c>
      <c r="I56" s="4" t="s">
        <v>42</v>
      </c>
    </row>
    <row r="57" spans="1:9" ht="18" customHeight="1">
      <c r="A57" s="1">
        <v>2020</v>
      </c>
      <c r="B57" s="1" t="s">
        <v>3</v>
      </c>
      <c r="C57" s="1" t="s">
        <v>15</v>
      </c>
      <c r="D57" s="5" t="s">
        <v>25</v>
      </c>
      <c r="E57" s="6">
        <v>46</v>
      </c>
      <c r="F57" s="6">
        <v>200</v>
      </c>
      <c r="G57" s="6">
        <v>224</v>
      </c>
      <c r="H57" s="3">
        <v>40</v>
      </c>
      <c r="I57" s="4" t="s">
        <v>42</v>
      </c>
    </row>
    <row r="58" spans="1:9" ht="18" customHeight="1">
      <c r="A58" s="1">
        <v>2020</v>
      </c>
      <c r="B58" s="1" t="s">
        <v>3</v>
      </c>
      <c r="C58" s="1" t="s">
        <v>15</v>
      </c>
      <c r="D58" s="5" t="s">
        <v>23</v>
      </c>
      <c r="E58" s="6">
        <v>34</v>
      </c>
      <c r="F58" s="6">
        <v>4576.8</v>
      </c>
      <c r="G58" s="6">
        <v>5126.0160000000005</v>
      </c>
      <c r="H58" s="3">
        <v>915.36000000000013</v>
      </c>
      <c r="I58" s="4" t="s">
        <v>42</v>
      </c>
    </row>
    <row r="59" spans="1:9" ht="18" customHeight="1">
      <c r="A59" s="1">
        <v>2020</v>
      </c>
      <c r="B59" s="1" t="s">
        <v>3</v>
      </c>
      <c r="C59" s="1" t="s">
        <v>13</v>
      </c>
      <c r="D59" s="2" t="s">
        <v>34</v>
      </c>
      <c r="E59" s="3">
        <v>7</v>
      </c>
      <c r="F59" s="3">
        <v>200</v>
      </c>
      <c r="G59" s="3">
        <v>224</v>
      </c>
      <c r="H59" s="3">
        <v>40</v>
      </c>
      <c r="I59" s="4" t="s">
        <v>42</v>
      </c>
    </row>
    <row r="60" spans="1:9" ht="18" customHeight="1">
      <c r="A60" s="1">
        <v>2020</v>
      </c>
      <c r="B60" s="1" t="s">
        <v>3</v>
      </c>
      <c r="C60" s="1" t="s">
        <v>15</v>
      </c>
      <c r="D60" s="5" t="s">
        <v>27</v>
      </c>
      <c r="E60" s="6">
        <v>3</v>
      </c>
      <c r="F60" s="6">
        <v>4577.3</v>
      </c>
      <c r="G60" s="6">
        <v>5126.576</v>
      </c>
      <c r="H60" s="3">
        <v>915.46</v>
      </c>
      <c r="I60" s="4" t="s">
        <v>42</v>
      </c>
    </row>
    <row r="61" spans="1:9" ht="18" customHeight="1">
      <c r="A61" s="1">
        <v>2020</v>
      </c>
      <c r="B61" s="1" t="s">
        <v>3</v>
      </c>
      <c r="C61" s="1" t="s">
        <v>32</v>
      </c>
      <c r="D61" s="5" t="s">
        <v>32</v>
      </c>
      <c r="E61" s="6">
        <v>2</v>
      </c>
      <c r="F61" s="6">
        <v>6600</v>
      </c>
      <c r="G61" s="6">
        <v>7392</v>
      </c>
      <c r="H61" s="3">
        <v>1320</v>
      </c>
      <c r="I61" s="4" t="s">
        <v>42</v>
      </c>
    </row>
    <row r="62" spans="1:9" ht="18" customHeight="1">
      <c r="A62" s="1">
        <v>2020</v>
      </c>
      <c r="B62" s="1" t="s">
        <v>4</v>
      </c>
      <c r="C62" s="1" t="s">
        <v>14</v>
      </c>
      <c r="D62" s="2" t="s">
        <v>36</v>
      </c>
      <c r="E62" s="3">
        <v>3566</v>
      </c>
      <c r="F62" s="3">
        <v>4577.3</v>
      </c>
      <c r="G62" s="3">
        <v>5126.576</v>
      </c>
      <c r="H62" s="3">
        <v>915.46</v>
      </c>
      <c r="I62" s="4" t="s">
        <v>42</v>
      </c>
    </row>
    <row r="63" spans="1:9" ht="18" customHeight="1">
      <c r="A63" s="1">
        <v>2020</v>
      </c>
      <c r="B63" s="1" t="s">
        <v>4</v>
      </c>
      <c r="C63" s="1" t="s">
        <v>14</v>
      </c>
      <c r="D63" s="2" t="s">
        <v>37</v>
      </c>
      <c r="E63" s="3">
        <v>2498</v>
      </c>
      <c r="F63" s="3">
        <v>8000</v>
      </c>
      <c r="G63" s="3">
        <v>8960</v>
      </c>
      <c r="H63" s="3">
        <v>1600</v>
      </c>
      <c r="I63" s="4" t="s">
        <v>42</v>
      </c>
    </row>
    <row r="64" spans="1:9" ht="18" customHeight="1">
      <c r="A64" s="1">
        <v>2020</v>
      </c>
      <c r="B64" s="1" t="s">
        <v>4</v>
      </c>
      <c r="C64" s="1" t="s">
        <v>13</v>
      </c>
      <c r="D64" s="2" t="s">
        <v>35</v>
      </c>
      <c r="E64" s="3">
        <v>1245</v>
      </c>
      <c r="F64" s="3">
        <v>4577.2</v>
      </c>
      <c r="G64" s="3">
        <v>5126.4639999999999</v>
      </c>
      <c r="H64" s="3">
        <v>915.44</v>
      </c>
      <c r="I64" s="4" t="s">
        <v>42</v>
      </c>
    </row>
    <row r="65" spans="1:9" ht="18" customHeight="1">
      <c r="A65" s="1">
        <v>2020</v>
      </c>
      <c r="B65" s="1" t="s">
        <v>4</v>
      </c>
      <c r="C65" s="1" t="s">
        <v>38</v>
      </c>
      <c r="D65" s="5" t="s">
        <v>30</v>
      </c>
      <c r="E65" s="6">
        <v>644</v>
      </c>
      <c r="F65" s="6">
        <v>5743.5</v>
      </c>
      <c r="G65" s="6">
        <v>6432.72</v>
      </c>
      <c r="H65" s="3">
        <v>1148.7</v>
      </c>
      <c r="I65" s="4" t="s">
        <v>42</v>
      </c>
    </row>
    <row r="66" spans="1:9" ht="18" customHeight="1">
      <c r="A66" s="1">
        <v>2020</v>
      </c>
      <c r="B66" s="1" t="s">
        <v>4</v>
      </c>
      <c r="C66" s="1" t="s">
        <v>12</v>
      </c>
      <c r="D66" s="5" t="s">
        <v>29</v>
      </c>
      <c r="E66" s="6">
        <v>643</v>
      </c>
      <c r="F66" s="6">
        <v>7000</v>
      </c>
      <c r="G66" s="6">
        <v>7840</v>
      </c>
      <c r="H66" s="3">
        <v>1400</v>
      </c>
      <c r="I66" s="4" t="s">
        <v>40</v>
      </c>
    </row>
    <row r="67" spans="1:9" ht="18" customHeight="1">
      <c r="A67" s="1">
        <v>2020</v>
      </c>
      <c r="B67" s="1" t="s">
        <v>4</v>
      </c>
      <c r="C67" s="1" t="s">
        <v>38</v>
      </c>
      <c r="D67" s="5" t="s">
        <v>31</v>
      </c>
      <c r="E67" s="6">
        <v>455</v>
      </c>
      <c r="F67" s="6">
        <v>4578.6000000000004</v>
      </c>
      <c r="G67" s="6">
        <v>5128.0320000000002</v>
      </c>
      <c r="H67" s="3">
        <v>915.72000000000014</v>
      </c>
      <c r="I67" s="4" t="s">
        <v>40</v>
      </c>
    </row>
    <row r="68" spans="1:9" ht="18" customHeight="1">
      <c r="A68" s="1">
        <v>2020</v>
      </c>
      <c r="B68" s="1" t="s">
        <v>4</v>
      </c>
      <c r="C68" s="1" t="s">
        <v>12</v>
      </c>
      <c r="D68" s="5" t="s">
        <v>28</v>
      </c>
      <c r="E68" s="7">
        <v>345</v>
      </c>
      <c r="F68" s="7">
        <v>7000</v>
      </c>
      <c r="G68" s="7">
        <v>7840</v>
      </c>
      <c r="H68" s="3">
        <v>1400</v>
      </c>
      <c r="I68" s="4" t="s">
        <v>40</v>
      </c>
    </row>
    <row r="69" spans="1:9" ht="18" customHeight="1">
      <c r="A69" s="1">
        <v>2020</v>
      </c>
      <c r="B69" s="1" t="s">
        <v>4</v>
      </c>
      <c r="C69" s="1" t="s">
        <v>13</v>
      </c>
      <c r="D69" s="2" t="s">
        <v>33</v>
      </c>
      <c r="E69" s="3">
        <v>122</v>
      </c>
      <c r="F69" s="3">
        <v>100</v>
      </c>
      <c r="G69" s="3">
        <v>112</v>
      </c>
      <c r="H69" s="3">
        <v>20</v>
      </c>
      <c r="I69" s="4" t="s">
        <v>40</v>
      </c>
    </row>
    <row r="70" spans="1:9" ht="18" customHeight="1">
      <c r="A70" s="1">
        <v>2020</v>
      </c>
      <c r="B70" s="1" t="s">
        <v>4</v>
      </c>
      <c r="C70" s="1" t="s">
        <v>15</v>
      </c>
      <c r="D70" s="5" t="s">
        <v>26</v>
      </c>
      <c r="E70" s="6">
        <v>78</v>
      </c>
      <c r="F70" s="6">
        <v>4577.2</v>
      </c>
      <c r="G70" s="6">
        <v>5126.4639999999999</v>
      </c>
      <c r="H70" s="3">
        <v>915.44</v>
      </c>
      <c r="I70" s="4" t="s">
        <v>40</v>
      </c>
    </row>
    <row r="71" spans="1:9" ht="18" customHeight="1">
      <c r="A71" s="1">
        <v>2020</v>
      </c>
      <c r="B71" s="1" t="s">
        <v>4</v>
      </c>
      <c r="C71" s="1" t="s">
        <v>15</v>
      </c>
      <c r="D71" s="5" t="s">
        <v>24</v>
      </c>
      <c r="E71" s="6">
        <v>76</v>
      </c>
      <c r="F71" s="6">
        <v>4576.8999999999996</v>
      </c>
      <c r="G71" s="6">
        <v>5126.1279999999997</v>
      </c>
      <c r="H71" s="3">
        <v>915.38</v>
      </c>
      <c r="I71" s="4" t="s">
        <v>40</v>
      </c>
    </row>
    <row r="72" spans="1:9" ht="18" customHeight="1">
      <c r="A72" s="1">
        <v>2020</v>
      </c>
      <c r="B72" s="1" t="s">
        <v>4</v>
      </c>
      <c r="C72" s="1" t="s">
        <v>15</v>
      </c>
      <c r="D72" s="5" t="s">
        <v>25</v>
      </c>
      <c r="E72" s="6">
        <v>46</v>
      </c>
      <c r="F72" s="6">
        <v>200</v>
      </c>
      <c r="G72" s="6">
        <v>224</v>
      </c>
      <c r="H72" s="3">
        <v>40</v>
      </c>
      <c r="I72" s="4" t="s">
        <v>40</v>
      </c>
    </row>
    <row r="73" spans="1:9" ht="18" customHeight="1">
      <c r="A73" s="1">
        <v>2020</v>
      </c>
      <c r="B73" s="1" t="s">
        <v>4</v>
      </c>
      <c r="C73" s="1" t="s">
        <v>15</v>
      </c>
      <c r="D73" s="5" t="s">
        <v>23</v>
      </c>
      <c r="E73" s="6">
        <v>34</v>
      </c>
      <c r="F73" s="6">
        <v>4576.8</v>
      </c>
      <c r="G73" s="6">
        <v>5126.0160000000005</v>
      </c>
      <c r="H73" s="3">
        <v>915.36000000000013</v>
      </c>
      <c r="I73" s="4" t="s">
        <v>40</v>
      </c>
    </row>
    <row r="74" spans="1:9" ht="18" customHeight="1">
      <c r="A74" s="1">
        <v>2020</v>
      </c>
      <c r="B74" s="1" t="s">
        <v>4</v>
      </c>
      <c r="C74" s="1" t="s">
        <v>13</v>
      </c>
      <c r="D74" s="2" t="s">
        <v>34</v>
      </c>
      <c r="E74" s="3">
        <v>7</v>
      </c>
      <c r="F74" s="3">
        <v>200</v>
      </c>
      <c r="G74" s="3">
        <v>224</v>
      </c>
      <c r="H74" s="3">
        <v>40</v>
      </c>
      <c r="I74" s="4" t="s">
        <v>40</v>
      </c>
    </row>
    <row r="75" spans="1:9" ht="18" customHeight="1">
      <c r="A75" s="1">
        <v>2020</v>
      </c>
      <c r="B75" s="1" t="s">
        <v>4</v>
      </c>
      <c r="C75" s="1" t="s">
        <v>15</v>
      </c>
      <c r="D75" s="5" t="s">
        <v>27</v>
      </c>
      <c r="E75" s="6">
        <v>3</v>
      </c>
      <c r="F75" s="6">
        <v>4577.3</v>
      </c>
      <c r="G75" s="6">
        <v>5126.576</v>
      </c>
      <c r="H75" s="3">
        <v>915.46</v>
      </c>
      <c r="I75" s="4" t="s">
        <v>40</v>
      </c>
    </row>
    <row r="76" spans="1:9" ht="18" customHeight="1">
      <c r="A76" s="1">
        <v>2020</v>
      </c>
      <c r="B76" s="1" t="s">
        <v>4</v>
      </c>
      <c r="C76" s="1" t="s">
        <v>32</v>
      </c>
      <c r="D76" s="5" t="s">
        <v>32</v>
      </c>
      <c r="E76" s="6">
        <v>2</v>
      </c>
      <c r="F76" s="6">
        <v>6600</v>
      </c>
      <c r="G76" s="6">
        <v>7392</v>
      </c>
      <c r="H76" s="3">
        <v>1320</v>
      </c>
      <c r="I76" s="4" t="s">
        <v>40</v>
      </c>
    </row>
    <row r="77" spans="1:9" ht="18" customHeight="1">
      <c r="A77" s="1">
        <v>2020</v>
      </c>
      <c r="B77" s="1" t="s">
        <v>5</v>
      </c>
      <c r="C77" s="1" t="s">
        <v>14</v>
      </c>
      <c r="D77" s="2" t="s">
        <v>36</v>
      </c>
      <c r="E77" s="3">
        <v>3566</v>
      </c>
      <c r="F77" s="3">
        <v>4577.3</v>
      </c>
      <c r="G77" s="3">
        <v>5126.576</v>
      </c>
      <c r="H77" s="3">
        <v>915.46</v>
      </c>
      <c r="I77" s="4" t="s">
        <v>40</v>
      </c>
    </row>
    <row r="78" spans="1:9" ht="18" customHeight="1">
      <c r="A78" s="1">
        <v>2020</v>
      </c>
      <c r="B78" s="1" t="s">
        <v>5</v>
      </c>
      <c r="C78" s="1" t="s">
        <v>14</v>
      </c>
      <c r="D78" s="2" t="s">
        <v>37</v>
      </c>
      <c r="E78" s="3">
        <v>2498</v>
      </c>
      <c r="F78" s="3">
        <v>8000</v>
      </c>
      <c r="G78" s="3">
        <v>8960</v>
      </c>
      <c r="H78" s="3">
        <v>1600</v>
      </c>
      <c r="I78" s="4" t="s">
        <v>40</v>
      </c>
    </row>
    <row r="79" spans="1:9" ht="18" customHeight="1">
      <c r="A79" s="1">
        <v>2020</v>
      </c>
      <c r="B79" s="1" t="s">
        <v>5</v>
      </c>
      <c r="C79" s="1" t="s">
        <v>13</v>
      </c>
      <c r="D79" s="2" t="s">
        <v>35</v>
      </c>
      <c r="E79" s="3">
        <v>1245</v>
      </c>
      <c r="F79" s="3">
        <v>4577.2</v>
      </c>
      <c r="G79" s="3">
        <v>5126.4639999999999</v>
      </c>
      <c r="H79" s="3">
        <v>915.44</v>
      </c>
      <c r="I79" s="4" t="s">
        <v>40</v>
      </c>
    </row>
    <row r="80" spans="1:9" ht="18" customHeight="1">
      <c r="A80" s="1">
        <v>2020</v>
      </c>
      <c r="B80" s="1" t="s">
        <v>5</v>
      </c>
      <c r="C80" s="1" t="s">
        <v>38</v>
      </c>
      <c r="D80" s="5" t="s">
        <v>30</v>
      </c>
      <c r="E80" s="6">
        <v>644</v>
      </c>
      <c r="F80" s="6">
        <v>5743.5</v>
      </c>
      <c r="G80" s="6">
        <v>6432.72</v>
      </c>
      <c r="H80" s="3">
        <v>1148.7</v>
      </c>
      <c r="I80" s="4" t="s">
        <v>40</v>
      </c>
    </row>
    <row r="81" spans="1:9" ht="18" customHeight="1">
      <c r="A81" s="1">
        <v>2020</v>
      </c>
      <c r="B81" s="1" t="s">
        <v>5</v>
      </c>
      <c r="C81" s="1" t="s">
        <v>12</v>
      </c>
      <c r="D81" s="5" t="s">
        <v>29</v>
      </c>
      <c r="E81" s="6">
        <v>643</v>
      </c>
      <c r="F81" s="6">
        <v>7000</v>
      </c>
      <c r="G81" s="6">
        <v>7840</v>
      </c>
      <c r="H81" s="3">
        <v>1400</v>
      </c>
      <c r="I81" s="4" t="s">
        <v>40</v>
      </c>
    </row>
    <row r="82" spans="1:9" ht="18" customHeight="1">
      <c r="A82" s="1">
        <v>2020</v>
      </c>
      <c r="B82" s="1" t="s">
        <v>5</v>
      </c>
      <c r="C82" s="1" t="s">
        <v>38</v>
      </c>
      <c r="D82" s="5" t="s">
        <v>31</v>
      </c>
      <c r="E82" s="6">
        <v>455</v>
      </c>
      <c r="F82" s="6">
        <v>4578.6000000000004</v>
      </c>
      <c r="G82" s="6">
        <v>5128.0320000000002</v>
      </c>
      <c r="H82" s="3">
        <v>915.72000000000014</v>
      </c>
      <c r="I82" s="4" t="s">
        <v>40</v>
      </c>
    </row>
    <row r="83" spans="1:9" ht="18" customHeight="1">
      <c r="A83" s="1">
        <v>2020</v>
      </c>
      <c r="B83" s="1" t="s">
        <v>5</v>
      </c>
      <c r="C83" s="1" t="s">
        <v>12</v>
      </c>
      <c r="D83" s="5" t="s">
        <v>28</v>
      </c>
      <c r="E83" s="7">
        <v>345</v>
      </c>
      <c r="F83" s="7">
        <v>7000</v>
      </c>
      <c r="G83" s="7">
        <v>7840</v>
      </c>
      <c r="H83" s="3">
        <v>1400</v>
      </c>
      <c r="I83" s="4" t="s">
        <v>40</v>
      </c>
    </row>
    <row r="84" spans="1:9" ht="18" customHeight="1">
      <c r="A84" s="1">
        <v>2020</v>
      </c>
      <c r="B84" s="1" t="s">
        <v>5</v>
      </c>
      <c r="C84" s="1" t="s">
        <v>13</v>
      </c>
      <c r="D84" s="2" t="s">
        <v>33</v>
      </c>
      <c r="E84" s="3">
        <v>122</v>
      </c>
      <c r="F84" s="3">
        <v>100</v>
      </c>
      <c r="G84" s="3">
        <v>112</v>
      </c>
      <c r="H84" s="3">
        <v>20</v>
      </c>
      <c r="I84" s="4" t="s">
        <v>40</v>
      </c>
    </row>
    <row r="85" spans="1:9" ht="18" customHeight="1">
      <c r="A85" s="1">
        <v>2020</v>
      </c>
      <c r="B85" s="1" t="s">
        <v>5</v>
      </c>
      <c r="C85" s="1" t="s">
        <v>15</v>
      </c>
      <c r="D85" s="5" t="s">
        <v>26</v>
      </c>
      <c r="E85" s="6">
        <v>78</v>
      </c>
      <c r="F85" s="6">
        <v>4577.2</v>
      </c>
      <c r="G85" s="6">
        <v>5126.4639999999999</v>
      </c>
      <c r="H85" s="3">
        <v>915.44</v>
      </c>
      <c r="I85" s="4" t="s">
        <v>40</v>
      </c>
    </row>
    <row r="86" spans="1:9" ht="18" customHeight="1">
      <c r="A86" s="1">
        <v>2020</v>
      </c>
      <c r="B86" s="1" t="s">
        <v>5</v>
      </c>
      <c r="C86" s="1" t="s">
        <v>15</v>
      </c>
      <c r="D86" s="5" t="s">
        <v>24</v>
      </c>
      <c r="E86" s="6">
        <v>76</v>
      </c>
      <c r="F86" s="6">
        <v>4576.8999999999996</v>
      </c>
      <c r="G86" s="6">
        <v>5126.1279999999997</v>
      </c>
      <c r="H86" s="3">
        <v>915.38</v>
      </c>
      <c r="I86" s="4" t="s">
        <v>40</v>
      </c>
    </row>
    <row r="87" spans="1:9" ht="18" customHeight="1">
      <c r="A87" s="1">
        <v>2020</v>
      </c>
      <c r="B87" s="1" t="s">
        <v>5</v>
      </c>
      <c r="C87" s="1" t="s">
        <v>15</v>
      </c>
      <c r="D87" s="5" t="s">
        <v>25</v>
      </c>
      <c r="E87" s="6">
        <v>46</v>
      </c>
      <c r="F87" s="6">
        <v>200</v>
      </c>
      <c r="G87" s="6">
        <v>224</v>
      </c>
      <c r="H87" s="3">
        <v>40</v>
      </c>
      <c r="I87" s="4" t="s">
        <v>40</v>
      </c>
    </row>
    <row r="88" spans="1:9" ht="18" customHeight="1">
      <c r="A88" s="1">
        <v>2020</v>
      </c>
      <c r="B88" s="1" t="s">
        <v>5</v>
      </c>
      <c r="C88" s="1" t="s">
        <v>15</v>
      </c>
      <c r="D88" s="5" t="s">
        <v>23</v>
      </c>
      <c r="E88" s="6">
        <v>34</v>
      </c>
      <c r="F88" s="6">
        <v>4576.8</v>
      </c>
      <c r="G88" s="6">
        <v>5126.0160000000005</v>
      </c>
      <c r="H88" s="3">
        <v>915.36000000000013</v>
      </c>
      <c r="I88" s="4" t="s">
        <v>40</v>
      </c>
    </row>
    <row r="89" spans="1:9" ht="18" customHeight="1">
      <c r="A89" s="1">
        <v>2020</v>
      </c>
      <c r="B89" s="1" t="s">
        <v>5</v>
      </c>
      <c r="C89" s="1" t="s">
        <v>13</v>
      </c>
      <c r="D89" s="2" t="s">
        <v>34</v>
      </c>
      <c r="E89" s="3">
        <v>7</v>
      </c>
      <c r="F89" s="3">
        <v>200</v>
      </c>
      <c r="G89" s="3">
        <v>224</v>
      </c>
      <c r="H89" s="3">
        <v>40</v>
      </c>
      <c r="I89" s="4" t="s">
        <v>40</v>
      </c>
    </row>
    <row r="90" spans="1:9" ht="18" customHeight="1">
      <c r="A90" s="1">
        <v>2020</v>
      </c>
      <c r="B90" s="1" t="s">
        <v>5</v>
      </c>
      <c r="C90" s="1" t="s">
        <v>32</v>
      </c>
      <c r="D90" s="5" t="s">
        <v>32</v>
      </c>
      <c r="E90" s="6">
        <v>3</v>
      </c>
      <c r="F90" s="6">
        <v>6600</v>
      </c>
      <c r="G90" s="6">
        <v>7392</v>
      </c>
      <c r="H90" s="3">
        <v>1320</v>
      </c>
      <c r="I90" s="4" t="s">
        <v>40</v>
      </c>
    </row>
    <row r="91" spans="1:9" ht="18" customHeight="1">
      <c r="A91" s="1">
        <v>2020</v>
      </c>
      <c r="B91" s="1" t="s">
        <v>5</v>
      </c>
      <c r="C91" s="1" t="s">
        <v>15</v>
      </c>
      <c r="D91" s="5" t="s">
        <v>27</v>
      </c>
      <c r="E91" s="6">
        <v>3</v>
      </c>
      <c r="F91" s="6">
        <v>4577.3</v>
      </c>
      <c r="G91" s="6">
        <v>5126.576</v>
      </c>
      <c r="H91" s="3">
        <v>915.46</v>
      </c>
      <c r="I91" s="4" t="s">
        <v>40</v>
      </c>
    </row>
    <row r="92" spans="1:9" ht="18" customHeight="1">
      <c r="A92" s="1">
        <v>2020</v>
      </c>
      <c r="B92" s="1" t="s">
        <v>6</v>
      </c>
      <c r="C92" s="1" t="s">
        <v>14</v>
      </c>
      <c r="D92" s="2" t="s">
        <v>36</v>
      </c>
      <c r="E92" s="3">
        <v>3566</v>
      </c>
      <c r="F92" s="3">
        <v>4577.3</v>
      </c>
      <c r="G92" s="3">
        <v>5126.576</v>
      </c>
      <c r="H92" s="3">
        <v>915.46</v>
      </c>
      <c r="I92" s="4" t="s">
        <v>40</v>
      </c>
    </row>
    <row r="93" spans="1:9" ht="18" customHeight="1">
      <c r="A93" s="1">
        <v>2020</v>
      </c>
      <c r="B93" s="1" t="s">
        <v>6</v>
      </c>
      <c r="C93" s="1" t="s">
        <v>14</v>
      </c>
      <c r="D93" s="2" t="s">
        <v>37</v>
      </c>
      <c r="E93" s="3">
        <v>2498</v>
      </c>
      <c r="F93" s="3">
        <v>8000</v>
      </c>
      <c r="G93" s="3">
        <v>8960</v>
      </c>
      <c r="H93" s="3">
        <v>1600</v>
      </c>
      <c r="I93" s="4" t="s">
        <v>40</v>
      </c>
    </row>
    <row r="94" spans="1:9" ht="18" customHeight="1">
      <c r="A94" s="1">
        <v>2020</v>
      </c>
      <c r="B94" s="1" t="s">
        <v>6</v>
      </c>
      <c r="C94" s="1" t="s">
        <v>13</v>
      </c>
      <c r="D94" s="2" t="s">
        <v>35</v>
      </c>
      <c r="E94" s="3">
        <v>1245</v>
      </c>
      <c r="F94" s="3">
        <v>4577.2</v>
      </c>
      <c r="G94" s="3">
        <v>5126.4639999999999</v>
      </c>
      <c r="H94" s="3">
        <v>915.44</v>
      </c>
      <c r="I94" s="4" t="s">
        <v>40</v>
      </c>
    </row>
    <row r="95" spans="1:9" ht="18" customHeight="1">
      <c r="A95" s="1">
        <v>2020</v>
      </c>
      <c r="B95" s="1" t="s">
        <v>6</v>
      </c>
      <c r="C95" s="1" t="s">
        <v>38</v>
      </c>
      <c r="D95" s="5" t="s">
        <v>30</v>
      </c>
      <c r="E95" s="6">
        <v>644</v>
      </c>
      <c r="F95" s="6">
        <v>5743.5</v>
      </c>
      <c r="G95" s="6">
        <v>6432.72</v>
      </c>
      <c r="H95" s="3">
        <v>1148.7</v>
      </c>
      <c r="I95" s="4" t="s">
        <v>40</v>
      </c>
    </row>
    <row r="96" spans="1:9" ht="18" customHeight="1">
      <c r="A96" s="1">
        <v>2020</v>
      </c>
      <c r="B96" s="1" t="s">
        <v>6</v>
      </c>
      <c r="C96" s="1" t="s">
        <v>12</v>
      </c>
      <c r="D96" s="5" t="s">
        <v>29</v>
      </c>
      <c r="E96" s="6">
        <v>643</v>
      </c>
      <c r="F96" s="6">
        <v>7000</v>
      </c>
      <c r="G96" s="6">
        <v>7840</v>
      </c>
      <c r="H96" s="3">
        <v>1400</v>
      </c>
      <c r="I96" s="4" t="s">
        <v>40</v>
      </c>
    </row>
    <row r="97" spans="1:9" ht="18" customHeight="1">
      <c r="A97" s="1">
        <v>2020</v>
      </c>
      <c r="B97" s="1" t="s">
        <v>6</v>
      </c>
      <c r="C97" s="1" t="s">
        <v>38</v>
      </c>
      <c r="D97" s="5" t="s">
        <v>31</v>
      </c>
      <c r="E97" s="6">
        <v>455</v>
      </c>
      <c r="F97" s="6">
        <v>4578.6000000000004</v>
      </c>
      <c r="G97" s="6">
        <v>5128.0320000000002</v>
      </c>
      <c r="H97" s="3">
        <v>915.72000000000014</v>
      </c>
      <c r="I97" s="4" t="s">
        <v>40</v>
      </c>
    </row>
    <row r="98" spans="1:9" ht="18" customHeight="1">
      <c r="A98" s="1">
        <v>2020</v>
      </c>
      <c r="B98" s="1" t="s">
        <v>6</v>
      </c>
      <c r="C98" s="1" t="s">
        <v>12</v>
      </c>
      <c r="D98" s="5" t="s">
        <v>28</v>
      </c>
      <c r="E98" s="7">
        <v>345</v>
      </c>
      <c r="F98" s="7">
        <v>7000</v>
      </c>
      <c r="G98" s="7">
        <v>7840</v>
      </c>
      <c r="H98" s="3">
        <v>1400</v>
      </c>
      <c r="I98" s="4" t="s">
        <v>40</v>
      </c>
    </row>
    <row r="99" spans="1:9" ht="18" customHeight="1">
      <c r="A99" s="1">
        <v>2020</v>
      </c>
      <c r="B99" s="1" t="s">
        <v>6</v>
      </c>
      <c r="C99" s="1" t="s">
        <v>13</v>
      </c>
      <c r="D99" s="2" t="s">
        <v>33</v>
      </c>
      <c r="E99" s="3">
        <v>122</v>
      </c>
      <c r="F99" s="3">
        <v>100</v>
      </c>
      <c r="G99" s="3">
        <v>112</v>
      </c>
      <c r="H99" s="3">
        <v>20</v>
      </c>
      <c r="I99" s="4" t="s">
        <v>40</v>
      </c>
    </row>
    <row r="100" spans="1:9" ht="18" customHeight="1">
      <c r="A100" s="1">
        <v>2020</v>
      </c>
      <c r="B100" s="1" t="s">
        <v>6</v>
      </c>
      <c r="C100" s="1" t="s">
        <v>15</v>
      </c>
      <c r="D100" s="5" t="s">
        <v>26</v>
      </c>
      <c r="E100" s="6">
        <v>78</v>
      </c>
      <c r="F100" s="6">
        <v>4577.2</v>
      </c>
      <c r="G100" s="6">
        <v>5126.4639999999999</v>
      </c>
      <c r="H100" s="3">
        <v>915.44</v>
      </c>
      <c r="I100" s="4" t="s">
        <v>40</v>
      </c>
    </row>
    <row r="101" spans="1:9" ht="18" customHeight="1">
      <c r="A101" s="1">
        <v>2020</v>
      </c>
      <c r="B101" s="1" t="s">
        <v>6</v>
      </c>
      <c r="C101" s="1" t="s">
        <v>15</v>
      </c>
      <c r="D101" s="5" t="s">
        <v>24</v>
      </c>
      <c r="E101" s="6">
        <v>76</v>
      </c>
      <c r="F101" s="6">
        <v>4576.8999999999996</v>
      </c>
      <c r="G101" s="6">
        <v>5126.1279999999997</v>
      </c>
      <c r="H101" s="3">
        <v>915.38</v>
      </c>
      <c r="I101" s="4" t="s">
        <v>40</v>
      </c>
    </row>
    <row r="102" spans="1:9" ht="18" customHeight="1">
      <c r="A102" s="1">
        <v>2020</v>
      </c>
      <c r="B102" s="1" t="s">
        <v>6</v>
      </c>
      <c r="C102" s="1" t="s">
        <v>15</v>
      </c>
      <c r="D102" s="5" t="s">
        <v>25</v>
      </c>
      <c r="E102" s="6">
        <v>46</v>
      </c>
      <c r="F102" s="6">
        <v>200</v>
      </c>
      <c r="G102" s="6">
        <v>224</v>
      </c>
      <c r="H102" s="3">
        <v>40</v>
      </c>
      <c r="I102" s="4" t="s">
        <v>40</v>
      </c>
    </row>
    <row r="103" spans="1:9" ht="18" customHeight="1">
      <c r="A103" s="1">
        <v>2020</v>
      </c>
      <c r="B103" s="1" t="s">
        <v>6</v>
      </c>
      <c r="C103" s="1" t="s">
        <v>15</v>
      </c>
      <c r="D103" s="5" t="s">
        <v>23</v>
      </c>
      <c r="E103" s="6">
        <v>34</v>
      </c>
      <c r="F103" s="6">
        <v>4576.8</v>
      </c>
      <c r="G103" s="6">
        <v>5126.0160000000005</v>
      </c>
      <c r="H103" s="3">
        <v>915.36000000000013</v>
      </c>
      <c r="I103" s="4" t="s">
        <v>40</v>
      </c>
    </row>
    <row r="104" spans="1:9" ht="18" customHeight="1">
      <c r="A104" s="1">
        <v>2020</v>
      </c>
      <c r="B104" s="1" t="s">
        <v>6</v>
      </c>
      <c r="C104" s="1" t="s">
        <v>13</v>
      </c>
      <c r="D104" s="2" t="s">
        <v>34</v>
      </c>
      <c r="E104" s="3">
        <v>7</v>
      </c>
      <c r="F104" s="3">
        <v>200</v>
      </c>
      <c r="G104" s="3">
        <v>224</v>
      </c>
      <c r="H104" s="3">
        <v>40</v>
      </c>
      <c r="I104" s="4" t="s">
        <v>40</v>
      </c>
    </row>
    <row r="105" spans="1:9" ht="18" customHeight="1">
      <c r="A105" s="1">
        <v>2020</v>
      </c>
      <c r="B105" s="1" t="s">
        <v>6</v>
      </c>
      <c r="C105" s="1" t="s">
        <v>15</v>
      </c>
      <c r="D105" s="5" t="s">
        <v>27</v>
      </c>
      <c r="E105" s="6">
        <v>3</v>
      </c>
      <c r="F105" s="6">
        <v>4577.3</v>
      </c>
      <c r="G105" s="6">
        <v>5126.576</v>
      </c>
      <c r="H105" s="3">
        <v>915.46</v>
      </c>
      <c r="I105" s="4" t="s">
        <v>40</v>
      </c>
    </row>
    <row r="106" spans="1:9" ht="18" customHeight="1">
      <c r="A106" s="1">
        <v>2020</v>
      </c>
      <c r="B106" s="1" t="s">
        <v>6</v>
      </c>
      <c r="C106" s="1" t="s">
        <v>32</v>
      </c>
      <c r="D106" s="5" t="s">
        <v>32</v>
      </c>
      <c r="E106" s="6">
        <v>2</v>
      </c>
      <c r="F106" s="6">
        <v>6600</v>
      </c>
      <c r="G106" s="6">
        <v>7392</v>
      </c>
      <c r="H106" s="3">
        <v>1320</v>
      </c>
      <c r="I106" s="4" t="s">
        <v>40</v>
      </c>
    </row>
    <row r="107" spans="1:9" ht="18" customHeight="1">
      <c r="A107" s="1">
        <v>2020</v>
      </c>
      <c r="B107" s="1" t="s">
        <v>7</v>
      </c>
      <c r="C107" s="1" t="s">
        <v>14</v>
      </c>
      <c r="D107" s="2" t="s">
        <v>36</v>
      </c>
      <c r="E107" s="3">
        <v>3566</v>
      </c>
      <c r="F107" s="3">
        <v>4577.3</v>
      </c>
      <c r="G107" s="3">
        <v>5126.576</v>
      </c>
      <c r="H107" s="3">
        <v>915.46</v>
      </c>
      <c r="I107" s="4" t="s">
        <v>40</v>
      </c>
    </row>
    <row r="108" spans="1:9" ht="18" customHeight="1">
      <c r="A108" s="1">
        <v>2020</v>
      </c>
      <c r="B108" s="1" t="s">
        <v>7</v>
      </c>
      <c r="C108" s="1" t="s">
        <v>14</v>
      </c>
      <c r="D108" s="2" t="s">
        <v>37</v>
      </c>
      <c r="E108" s="3">
        <v>2498</v>
      </c>
      <c r="F108" s="3">
        <v>8000</v>
      </c>
      <c r="G108" s="3">
        <v>8960</v>
      </c>
      <c r="H108" s="3">
        <v>1600</v>
      </c>
      <c r="I108" s="4" t="s">
        <v>42</v>
      </c>
    </row>
    <row r="109" spans="1:9" ht="18" customHeight="1">
      <c r="A109" s="1">
        <v>2020</v>
      </c>
      <c r="B109" s="1" t="s">
        <v>7</v>
      </c>
      <c r="C109" s="1" t="s">
        <v>13</v>
      </c>
      <c r="D109" s="2" t="s">
        <v>35</v>
      </c>
      <c r="E109" s="3">
        <v>1245</v>
      </c>
      <c r="F109" s="3">
        <v>4577.2</v>
      </c>
      <c r="G109" s="3">
        <v>5126.4639999999999</v>
      </c>
      <c r="H109" s="3">
        <v>915.44</v>
      </c>
      <c r="I109" s="4" t="s">
        <v>42</v>
      </c>
    </row>
    <row r="110" spans="1:9" ht="18" customHeight="1">
      <c r="A110" s="1">
        <v>2020</v>
      </c>
      <c r="B110" s="1" t="s">
        <v>7</v>
      </c>
      <c r="C110" s="1" t="s">
        <v>38</v>
      </c>
      <c r="D110" s="5" t="s">
        <v>30</v>
      </c>
      <c r="E110" s="6">
        <v>644</v>
      </c>
      <c r="F110" s="6">
        <v>5743.5</v>
      </c>
      <c r="G110" s="6">
        <v>6432.72</v>
      </c>
      <c r="H110" s="3">
        <v>1148.7</v>
      </c>
      <c r="I110" s="4" t="s">
        <v>42</v>
      </c>
    </row>
    <row r="111" spans="1:9" ht="18" customHeight="1">
      <c r="A111" s="1">
        <v>2020</v>
      </c>
      <c r="B111" s="1" t="s">
        <v>7</v>
      </c>
      <c r="C111" s="1" t="s">
        <v>12</v>
      </c>
      <c r="D111" s="5" t="s">
        <v>29</v>
      </c>
      <c r="E111" s="6">
        <v>643</v>
      </c>
      <c r="F111" s="6">
        <v>7000</v>
      </c>
      <c r="G111" s="6">
        <v>7840</v>
      </c>
      <c r="H111" s="3">
        <v>1400</v>
      </c>
      <c r="I111" s="4" t="s">
        <v>42</v>
      </c>
    </row>
    <row r="112" spans="1:9" ht="18" customHeight="1">
      <c r="A112" s="1">
        <v>2020</v>
      </c>
      <c r="B112" s="1" t="s">
        <v>7</v>
      </c>
      <c r="C112" s="1" t="s">
        <v>38</v>
      </c>
      <c r="D112" s="5" t="s">
        <v>31</v>
      </c>
      <c r="E112" s="6">
        <v>455</v>
      </c>
      <c r="F112" s="6">
        <v>4578.6000000000004</v>
      </c>
      <c r="G112" s="6">
        <v>5128.0320000000002</v>
      </c>
      <c r="H112" s="3">
        <v>915.72000000000014</v>
      </c>
      <c r="I112" s="4" t="s">
        <v>42</v>
      </c>
    </row>
    <row r="113" spans="1:9" ht="18" customHeight="1">
      <c r="A113" s="1">
        <v>2020</v>
      </c>
      <c r="B113" s="1" t="s">
        <v>7</v>
      </c>
      <c r="C113" s="1" t="s">
        <v>12</v>
      </c>
      <c r="D113" s="5" t="s">
        <v>28</v>
      </c>
      <c r="E113" s="7">
        <v>345</v>
      </c>
      <c r="F113" s="7">
        <v>7000</v>
      </c>
      <c r="G113" s="7">
        <v>7840</v>
      </c>
      <c r="H113" s="3">
        <v>1400</v>
      </c>
      <c r="I113" s="4" t="s">
        <v>42</v>
      </c>
    </row>
    <row r="114" spans="1:9" ht="18" customHeight="1">
      <c r="A114" s="1">
        <v>2020</v>
      </c>
      <c r="B114" s="1" t="s">
        <v>7</v>
      </c>
      <c r="C114" s="1" t="s">
        <v>13</v>
      </c>
      <c r="D114" s="2" t="s">
        <v>33</v>
      </c>
      <c r="E114" s="3">
        <v>122</v>
      </c>
      <c r="F114" s="3">
        <v>100</v>
      </c>
      <c r="G114" s="3">
        <v>112</v>
      </c>
      <c r="H114" s="3">
        <v>20</v>
      </c>
      <c r="I114" s="4" t="s">
        <v>42</v>
      </c>
    </row>
    <row r="115" spans="1:9" ht="18" customHeight="1">
      <c r="A115" s="1">
        <v>2020</v>
      </c>
      <c r="B115" s="1" t="s">
        <v>7</v>
      </c>
      <c r="C115" s="1" t="s">
        <v>15</v>
      </c>
      <c r="D115" s="5" t="s">
        <v>26</v>
      </c>
      <c r="E115" s="6">
        <v>78</v>
      </c>
      <c r="F115" s="6">
        <v>4577.2</v>
      </c>
      <c r="G115" s="6">
        <v>5126.4639999999999</v>
      </c>
      <c r="H115" s="3">
        <v>915.44</v>
      </c>
      <c r="I115" s="4" t="s">
        <v>42</v>
      </c>
    </row>
    <row r="116" spans="1:9" ht="18" customHeight="1">
      <c r="A116" s="1">
        <v>2020</v>
      </c>
      <c r="B116" s="1" t="s">
        <v>7</v>
      </c>
      <c r="C116" s="1" t="s">
        <v>15</v>
      </c>
      <c r="D116" s="5" t="s">
        <v>24</v>
      </c>
      <c r="E116" s="6">
        <v>76</v>
      </c>
      <c r="F116" s="6">
        <v>4576.8999999999996</v>
      </c>
      <c r="G116" s="6">
        <v>5126.1279999999997</v>
      </c>
      <c r="H116" s="3">
        <v>915.38</v>
      </c>
      <c r="I116" s="4" t="s">
        <v>42</v>
      </c>
    </row>
    <row r="117" spans="1:9" ht="18" customHeight="1">
      <c r="A117" s="1">
        <v>2020</v>
      </c>
      <c r="B117" s="1" t="s">
        <v>7</v>
      </c>
      <c r="C117" s="1" t="s">
        <v>15</v>
      </c>
      <c r="D117" s="5" t="s">
        <v>25</v>
      </c>
      <c r="E117" s="6">
        <v>46</v>
      </c>
      <c r="F117" s="6">
        <v>200</v>
      </c>
      <c r="G117" s="6">
        <v>224</v>
      </c>
      <c r="H117" s="3">
        <v>40</v>
      </c>
      <c r="I117" s="4" t="s">
        <v>42</v>
      </c>
    </row>
    <row r="118" spans="1:9" ht="18" customHeight="1">
      <c r="A118" s="1">
        <v>2020</v>
      </c>
      <c r="B118" s="1" t="s">
        <v>7</v>
      </c>
      <c r="C118" s="1" t="s">
        <v>15</v>
      </c>
      <c r="D118" s="5" t="s">
        <v>23</v>
      </c>
      <c r="E118" s="6">
        <v>34</v>
      </c>
      <c r="F118" s="6">
        <v>4576.8</v>
      </c>
      <c r="G118" s="6">
        <v>5126.0160000000005</v>
      </c>
      <c r="H118" s="3">
        <v>915.36000000000013</v>
      </c>
      <c r="I118" s="4" t="s">
        <v>42</v>
      </c>
    </row>
    <row r="119" spans="1:9" ht="18" customHeight="1">
      <c r="A119" s="1">
        <v>2020</v>
      </c>
      <c r="B119" s="1" t="s">
        <v>7</v>
      </c>
      <c r="C119" s="1" t="s">
        <v>13</v>
      </c>
      <c r="D119" s="2" t="s">
        <v>34</v>
      </c>
      <c r="E119" s="3">
        <v>7</v>
      </c>
      <c r="F119" s="3">
        <v>200</v>
      </c>
      <c r="G119" s="3">
        <v>224</v>
      </c>
      <c r="H119" s="3">
        <v>40</v>
      </c>
      <c r="I119" s="4" t="s">
        <v>42</v>
      </c>
    </row>
    <row r="120" spans="1:9" ht="18" customHeight="1">
      <c r="A120" s="1">
        <v>2020</v>
      </c>
      <c r="B120" s="1" t="s">
        <v>7</v>
      </c>
      <c r="C120" s="1" t="s">
        <v>15</v>
      </c>
      <c r="D120" s="5" t="s">
        <v>27</v>
      </c>
      <c r="E120" s="6">
        <v>3</v>
      </c>
      <c r="F120" s="6">
        <v>4577.3</v>
      </c>
      <c r="G120" s="6">
        <v>5126.576</v>
      </c>
      <c r="H120" s="3">
        <v>915.46</v>
      </c>
      <c r="I120" s="4" t="s">
        <v>42</v>
      </c>
    </row>
    <row r="121" spans="1:9" ht="18" customHeight="1">
      <c r="A121" s="1">
        <v>2020</v>
      </c>
      <c r="B121" s="1" t="s">
        <v>7</v>
      </c>
      <c r="C121" s="1" t="s">
        <v>32</v>
      </c>
      <c r="D121" s="5" t="s">
        <v>32</v>
      </c>
      <c r="E121" s="6">
        <v>2</v>
      </c>
      <c r="F121" s="6">
        <v>6600</v>
      </c>
      <c r="G121" s="6">
        <v>7392</v>
      </c>
      <c r="H121" s="3">
        <v>1320</v>
      </c>
      <c r="I121" s="4" t="s">
        <v>42</v>
      </c>
    </row>
    <row r="122" spans="1:9" ht="18" customHeight="1">
      <c r="A122" s="1">
        <v>2020</v>
      </c>
      <c r="B122" s="1" t="s">
        <v>8</v>
      </c>
      <c r="C122" s="1" t="s">
        <v>14</v>
      </c>
      <c r="D122" s="2" t="s">
        <v>36</v>
      </c>
      <c r="E122" s="3">
        <v>3566</v>
      </c>
      <c r="F122" s="3">
        <v>4577.3</v>
      </c>
      <c r="G122" s="3">
        <v>5126.576</v>
      </c>
      <c r="H122" s="3">
        <v>915.46</v>
      </c>
      <c r="I122" s="4" t="s">
        <v>42</v>
      </c>
    </row>
    <row r="123" spans="1:9" ht="18" customHeight="1">
      <c r="A123" s="1">
        <v>2020</v>
      </c>
      <c r="B123" s="1" t="s">
        <v>8</v>
      </c>
      <c r="C123" s="1" t="s">
        <v>14</v>
      </c>
      <c r="D123" s="2" t="s">
        <v>37</v>
      </c>
      <c r="E123" s="3">
        <v>2498</v>
      </c>
      <c r="F123" s="3">
        <v>8000</v>
      </c>
      <c r="G123" s="3">
        <v>8960</v>
      </c>
      <c r="H123" s="3">
        <v>1600</v>
      </c>
      <c r="I123" s="4" t="s">
        <v>42</v>
      </c>
    </row>
    <row r="124" spans="1:9" ht="18" customHeight="1">
      <c r="A124" s="1">
        <v>2020</v>
      </c>
      <c r="B124" s="1" t="s">
        <v>8</v>
      </c>
      <c r="C124" s="1" t="s">
        <v>13</v>
      </c>
      <c r="D124" s="2" t="s">
        <v>35</v>
      </c>
      <c r="E124" s="3">
        <v>1245</v>
      </c>
      <c r="F124" s="3">
        <v>4577.2</v>
      </c>
      <c r="G124" s="3">
        <v>5126.4639999999999</v>
      </c>
      <c r="H124" s="3">
        <v>915.44</v>
      </c>
      <c r="I124" s="4" t="s">
        <v>42</v>
      </c>
    </row>
    <row r="125" spans="1:9" ht="18" customHeight="1">
      <c r="A125" s="1">
        <v>2020</v>
      </c>
      <c r="B125" s="1" t="s">
        <v>8</v>
      </c>
      <c r="C125" s="1" t="s">
        <v>38</v>
      </c>
      <c r="D125" s="5" t="s">
        <v>30</v>
      </c>
      <c r="E125" s="6">
        <v>644</v>
      </c>
      <c r="F125" s="6">
        <v>5743.5</v>
      </c>
      <c r="G125" s="6">
        <v>6432.72</v>
      </c>
      <c r="H125" s="3">
        <v>1148.7</v>
      </c>
      <c r="I125" s="4" t="s">
        <v>42</v>
      </c>
    </row>
    <row r="126" spans="1:9" ht="18" customHeight="1">
      <c r="A126" s="1">
        <v>2020</v>
      </c>
      <c r="B126" s="1" t="s">
        <v>8</v>
      </c>
      <c r="C126" s="1" t="s">
        <v>12</v>
      </c>
      <c r="D126" s="5" t="s">
        <v>29</v>
      </c>
      <c r="E126" s="6">
        <v>643</v>
      </c>
      <c r="F126" s="6">
        <v>7000</v>
      </c>
      <c r="G126" s="6">
        <v>7840</v>
      </c>
      <c r="H126" s="3">
        <v>1400</v>
      </c>
      <c r="I126" s="4" t="s">
        <v>42</v>
      </c>
    </row>
    <row r="127" spans="1:9" ht="18" customHeight="1">
      <c r="A127" s="1">
        <v>2020</v>
      </c>
      <c r="B127" s="1" t="s">
        <v>8</v>
      </c>
      <c r="C127" s="1" t="s">
        <v>38</v>
      </c>
      <c r="D127" s="5" t="s">
        <v>31</v>
      </c>
      <c r="E127" s="6">
        <v>455</v>
      </c>
      <c r="F127" s="6">
        <v>4578.6000000000004</v>
      </c>
      <c r="G127" s="6">
        <v>5128.0320000000002</v>
      </c>
      <c r="H127" s="3">
        <v>915.72000000000014</v>
      </c>
      <c r="I127" s="4" t="s">
        <v>42</v>
      </c>
    </row>
    <row r="128" spans="1:9" ht="18" customHeight="1">
      <c r="A128" s="1">
        <v>2020</v>
      </c>
      <c r="B128" s="1" t="s">
        <v>8</v>
      </c>
      <c r="C128" s="1" t="s">
        <v>12</v>
      </c>
      <c r="D128" s="5" t="s">
        <v>28</v>
      </c>
      <c r="E128" s="7">
        <v>345</v>
      </c>
      <c r="F128" s="7">
        <v>7000</v>
      </c>
      <c r="G128" s="7">
        <v>7840</v>
      </c>
      <c r="H128" s="3">
        <v>1400</v>
      </c>
      <c r="I128" s="4" t="s">
        <v>42</v>
      </c>
    </row>
    <row r="129" spans="1:9" ht="18" customHeight="1">
      <c r="A129" s="1">
        <v>2020</v>
      </c>
      <c r="B129" s="1" t="s">
        <v>8</v>
      </c>
      <c r="C129" s="1" t="s">
        <v>13</v>
      </c>
      <c r="D129" s="2" t="s">
        <v>33</v>
      </c>
      <c r="E129" s="3">
        <v>122</v>
      </c>
      <c r="F129" s="3">
        <v>100</v>
      </c>
      <c r="G129" s="3">
        <v>112</v>
      </c>
      <c r="H129" s="3">
        <v>20</v>
      </c>
      <c r="I129" s="4" t="s">
        <v>42</v>
      </c>
    </row>
    <row r="130" spans="1:9" ht="18" customHeight="1">
      <c r="A130" s="1">
        <v>2020</v>
      </c>
      <c r="B130" s="1" t="s">
        <v>8</v>
      </c>
      <c r="C130" s="1" t="s">
        <v>15</v>
      </c>
      <c r="D130" s="5" t="s">
        <v>26</v>
      </c>
      <c r="E130" s="6">
        <v>78</v>
      </c>
      <c r="F130" s="6">
        <v>4577.2</v>
      </c>
      <c r="G130" s="6">
        <v>5126.4639999999999</v>
      </c>
      <c r="H130" s="3">
        <v>915.44</v>
      </c>
      <c r="I130" s="4" t="s">
        <v>42</v>
      </c>
    </row>
    <row r="131" spans="1:9" ht="18" customHeight="1">
      <c r="A131" s="1">
        <v>2020</v>
      </c>
      <c r="B131" s="1" t="s">
        <v>8</v>
      </c>
      <c r="C131" s="1" t="s">
        <v>15</v>
      </c>
      <c r="D131" s="5" t="s">
        <v>24</v>
      </c>
      <c r="E131" s="6">
        <v>76</v>
      </c>
      <c r="F131" s="6">
        <v>4576.8999999999996</v>
      </c>
      <c r="G131" s="6">
        <v>5126.1279999999997</v>
      </c>
      <c r="H131" s="3">
        <v>915.38</v>
      </c>
      <c r="I131" s="4" t="s">
        <v>42</v>
      </c>
    </row>
    <row r="132" spans="1:9" ht="18" customHeight="1">
      <c r="A132" s="1">
        <v>2020</v>
      </c>
      <c r="B132" s="1" t="s">
        <v>8</v>
      </c>
      <c r="C132" s="1" t="s">
        <v>15</v>
      </c>
      <c r="D132" s="5" t="s">
        <v>25</v>
      </c>
      <c r="E132" s="6">
        <v>46</v>
      </c>
      <c r="F132" s="6">
        <v>200</v>
      </c>
      <c r="G132" s="6">
        <v>224</v>
      </c>
      <c r="H132" s="3">
        <v>40</v>
      </c>
      <c r="I132" s="4" t="s">
        <v>42</v>
      </c>
    </row>
    <row r="133" spans="1:9" ht="18" customHeight="1">
      <c r="A133" s="1">
        <v>2020</v>
      </c>
      <c r="B133" s="1" t="s">
        <v>8</v>
      </c>
      <c r="C133" s="1" t="s">
        <v>15</v>
      </c>
      <c r="D133" s="5" t="s">
        <v>23</v>
      </c>
      <c r="E133" s="6">
        <v>34</v>
      </c>
      <c r="F133" s="6">
        <v>4576.8</v>
      </c>
      <c r="G133" s="6">
        <v>5126.0160000000005</v>
      </c>
      <c r="H133" s="3">
        <v>915.36000000000013</v>
      </c>
      <c r="I133" s="4" t="s">
        <v>40</v>
      </c>
    </row>
    <row r="134" spans="1:9" ht="18" customHeight="1">
      <c r="A134" s="1">
        <v>2020</v>
      </c>
      <c r="B134" s="1" t="s">
        <v>8</v>
      </c>
      <c r="C134" s="1" t="s">
        <v>13</v>
      </c>
      <c r="D134" s="2" t="s">
        <v>34</v>
      </c>
      <c r="E134" s="3">
        <v>7</v>
      </c>
      <c r="F134" s="3">
        <v>200</v>
      </c>
      <c r="G134" s="3">
        <v>224</v>
      </c>
      <c r="H134" s="3">
        <v>40</v>
      </c>
      <c r="I134" s="4" t="s">
        <v>40</v>
      </c>
    </row>
    <row r="135" spans="1:9" ht="18" customHeight="1">
      <c r="A135" s="1">
        <v>2020</v>
      </c>
      <c r="B135" s="1" t="s">
        <v>8</v>
      </c>
      <c r="C135" s="1" t="s">
        <v>15</v>
      </c>
      <c r="D135" s="5" t="s">
        <v>27</v>
      </c>
      <c r="E135" s="6">
        <v>3</v>
      </c>
      <c r="F135" s="6">
        <v>4577.3</v>
      </c>
      <c r="G135" s="6">
        <v>5126.576</v>
      </c>
      <c r="H135" s="3">
        <v>915.46</v>
      </c>
      <c r="I135" s="4" t="s">
        <v>40</v>
      </c>
    </row>
    <row r="136" spans="1:9" ht="18" customHeight="1">
      <c r="A136" s="1">
        <v>2020</v>
      </c>
      <c r="B136" s="1" t="s">
        <v>8</v>
      </c>
      <c r="C136" s="1" t="s">
        <v>32</v>
      </c>
      <c r="D136" s="5" t="s">
        <v>32</v>
      </c>
      <c r="E136" s="6">
        <v>2</v>
      </c>
      <c r="F136" s="6">
        <v>6600</v>
      </c>
      <c r="G136" s="6">
        <v>7392</v>
      </c>
      <c r="H136" s="3">
        <v>1320</v>
      </c>
      <c r="I136" s="4" t="s">
        <v>40</v>
      </c>
    </row>
    <row r="137" spans="1:9" ht="18" customHeight="1">
      <c r="A137" s="1">
        <v>2020</v>
      </c>
      <c r="B137" s="1" t="s">
        <v>9</v>
      </c>
      <c r="C137" s="1" t="s">
        <v>14</v>
      </c>
      <c r="D137" s="2" t="s">
        <v>36</v>
      </c>
      <c r="E137" s="3">
        <v>3566</v>
      </c>
      <c r="F137" s="3">
        <v>4577.3</v>
      </c>
      <c r="G137" s="3">
        <v>5126.576</v>
      </c>
      <c r="H137" s="3">
        <v>915.46</v>
      </c>
      <c r="I137" s="4" t="s">
        <v>40</v>
      </c>
    </row>
    <row r="138" spans="1:9" ht="18" customHeight="1">
      <c r="A138" s="1">
        <v>2020</v>
      </c>
      <c r="B138" s="1" t="s">
        <v>9</v>
      </c>
      <c r="C138" s="1" t="s">
        <v>14</v>
      </c>
      <c r="D138" s="2" t="s">
        <v>37</v>
      </c>
      <c r="E138" s="3">
        <v>2498</v>
      </c>
      <c r="F138" s="3">
        <v>8000</v>
      </c>
      <c r="G138" s="3">
        <v>8960</v>
      </c>
      <c r="H138" s="3">
        <v>1600</v>
      </c>
      <c r="I138" s="4" t="s">
        <v>40</v>
      </c>
    </row>
    <row r="139" spans="1:9" ht="18" customHeight="1">
      <c r="A139" s="1">
        <v>2020</v>
      </c>
      <c r="B139" s="1" t="s">
        <v>9</v>
      </c>
      <c r="C139" s="1" t="s">
        <v>13</v>
      </c>
      <c r="D139" s="2" t="s">
        <v>35</v>
      </c>
      <c r="E139" s="3">
        <v>1245</v>
      </c>
      <c r="F139" s="3">
        <v>4577.2</v>
      </c>
      <c r="G139" s="3">
        <v>5126.4639999999999</v>
      </c>
      <c r="H139" s="3">
        <v>915.44</v>
      </c>
      <c r="I139" s="4" t="s">
        <v>40</v>
      </c>
    </row>
    <row r="140" spans="1:9" ht="18" customHeight="1">
      <c r="A140" s="1">
        <v>2020</v>
      </c>
      <c r="B140" s="1" t="s">
        <v>9</v>
      </c>
      <c r="C140" s="1" t="s">
        <v>38</v>
      </c>
      <c r="D140" s="5" t="s">
        <v>30</v>
      </c>
      <c r="E140" s="6">
        <v>644</v>
      </c>
      <c r="F140" s="6">
        <v>5743.5</v>
      </c>
      <c r="G140" s="6">
        <v>6432.72</v>
      </c>
      <c r="H140" s="3">
        <v>1148.7</v>
      </c>
      <c r="I140" s="4" t="s">
        <v>40</v>
      </c>
    </row>
    <row r="141" spans="1:9" ht="18" customHeight="1">
      <c r="A141" s="1">
        <v>2020</v>
      </c>
      <c r="B141" s="1" t="s">
        <v>9</v>
      </c>
      <c r="C141" s="1" t="s">
        <v>12</v>
      </c>
      <c r="D141" s="5" t="s">
        <v>29</v>
      </c>
      <c r="E141" s="6">
        <v>643</v>
      </c>
      <c r="F141" s="6">
        <v>7000</v>
      </c>
      <c r="G141" s="6">
        <v>7840</v>
      </c>
      <c r="H141" s="3">
        <v>1400</v>
      </c>
      <c r="I141" s="4" t="s">
        <v>40</v>
      </c>
    </row>
    <row r="142" spans="1:9" ht="18" customHeight="1">
      <c r="A142" s="1">
        <v>2020</v>
      </c>
      <c r="B142" s="1" t="s">
        <v>9</v>
      </c>
      <c r="C142" s="1" t="s">
        <v>38</v>
      </c>
      <c r="D142" s="5" t="s">
        <v>31</v>
      </c>
      <c r="E142" s="6">
        <v>455</v>
      </c>
      <c r="F142" s="6">
        <v>4578.6000000000004</v>
      </c>
      <c r="G142" s="6">
        <v>5128.0320000000002</v>
      </c>
      <c r="H142" s="3">
        <v>915.72000000000014</v>
      </c>
      <c r="I142" s="4" t="s">
        <v>40</v>
      </c>
    </row>
    <row r="143" spans="1:9" ht="18" customHeight="1">
      <c r="A143" s="1">
        <v>2020</v>
      </c>
      <c r="B143" s="1" t="s">
        <v>9</v>
      </c>
      <c r="C143" s="1" t="s">
        <v>12</v>
      </c>
      <c r="D143" s="5" t="s">
        <v>28</v>
      </c>
      <c r="E143" s="7">
        <v>345</v>
      </c>
      <c r="F143" s="7">
        <v>7000</v>
      </c>
      <c r="G143" s="7">
        <v>7840</v>
      </c>
      <c r="H143" s="3">
        <v>1400</v>
      </c>
      <c r="I143" s="4" t="s">
        <v>40</v>
      </c>
    </row>
    <row r="144" spans="1:9" ht="18" customHeight="1">
      <c r="A144" s="1">
        <v>2020</v>
      </c>
      <c r="B144" s="1" t="s">
        <v>9</v>
      </c>
      <c r="C144" s="1" t="s">
        <v>13</v>
      </c>
      <c r="D144" s="2" t="s">
        <v>33</v>
      </c>
      <c r="E144" s="3">
        <v>122</v>
      </c>
      <c r="F144" s="3">
        <v>100</v>
      </c>
      <c r="G144" s="3">
        <v>112</v>
      </c>
      <c r="H144" s="3">
        <v>20</v>
      </c>
      <c r="I144" s="4" t="s">
        <v>40</v>
      </c>
    </row>
    <row r="145" spans="1:9" ht="18" customHeight="1">
      <c r="A145" s="1">
        <v>2020</v>
      </c>
      <c r="B145" s="1" t="s">
        <v>9</v>
      </c>
      <c r="C145" s="1" t="s">
        <v>15</v>
      </c>
      <c r="D145" s="5" t="s">
        <v>26</v>
      </c>
      <c r="E145" s="6">
        <v>78</v>
      </c>
      <c r="F145" s="6">
        <v>4577.2</v>
      </c>
      <c r="G145" s="6">
        <v>5126.4639999999999</v>
      </c>
      <c r="H145" s="3">
        <v>915.44</v>
      </c>
      <c r="I145" s="4" t="s">
        <v>40</v>
      </c>
    </row>
    <row r="146" spans="1:9" ht="18" customHeight="1">
      <c r="A146" s="1">
        <v>2020</v>
      </c>
      <c r="B146" s="1" t="s">
        <v>9</v>
      </c>
      <c r="C146" s="1" t="s">
        <v>15</v>
      </c>
      <c r="D146" s="5" t="s">
        <v>24</v>
      </c>
      <c r="E146" s="6">
        <v>76</v>
      </c>
      <c r="F146" s="6">
        <v>4576.8999999999996</v>
      </c>
      <c r="G146" s="6">
        <v>5126.1279999999997</v>
      </c>
      <c r="H146" s="3">
        <v>915.38</v>
      </c>
      <c r="I146" s="4" t="s">
        <v>40</v>
      </c>
    </row>
    <row r="147" spans="1:9" ht="18" customHeight="1">
      <c r="A147" s="1">
        <v>2020</v>
      </c>
      <c r="B147" s="1" t="s">
        <v>9</v>
      </c>
      <c r="C147" s="1" t="s">
        <v>15</v>
      </c>
      <c r="D147" s="5" t="s">
        <v>25</v>
      </c>
      <c r="E147" s="6">
        <v>46</v>
      </c>
      <c r="F147" s="6">
        <v>200</v>
      </c>
      <c r="G147" s="6">
        <v>224</v>
      </c>
      <c r="H147" s="3">
        <v>40</v>
      </c>
      <c r="I147" s="4" t="s">
        <v>40</v>
      </c>
    </row>
    <row r="148" spans="1:9" ht="18" customHeight="1">
      <c r="A148" s="1">
        <v>2020</v>
      </c>
      <c r="B148" s="1" t="s">
        <v>9</v>
      </c>
      <c r="C148" s="1" t="s">
        <v>15</v>
      </c>
      <c r="D148" s="5" t="s">
        <v>23</v>
      </c>
      <c r="E148" s="6">
        <v>34</v>
      </c>
      <c r="F148" s="6">
        <v>4576.8</v>
      </c>
      <c r="G148" s="6">
        <v>5126.0160000000005</v>
      </c>
      <c r="H148" s="3">
        <v>915.36000000000013</v>
      </c>
      <c r="I148" s="4" t="s">
        <v>40</v>
      </c>
    </row>
    <row r="149" spans="1:9" ht="18" customHeight="1">
      <c r="A149" s="1">
        <v>2020</v>
      </c>
      <c r="B149" s="1" t="s">
        <v>9</v>
      </c>
      <c r="C149" s="1" t="s">
        <v>13</v>
      </c>
      <c r="D149" s="2" t="s">
        <v>34</v>
      </c>
      <c r="E149" s="3">
        <v>7</v>
      </c>
      <c r="F149" s="3">
        <v>200</v>
      </c>
      <c r="G149" s="3">
        <v>224</v>
      </c>
      <c r="H149" s="3">
        <v>40</v>
      </c>
      <c r="I149" s="4" t="s">
        <v>40</v>
      </c>
    </row>
    <row r="150" spans="1:9" ht="18" customHeight="1">
      <c r="A150" s="1">
        <v>2020</v>
      </c>
      <c r="B150" s="1" t="s">
        <v>9</v>
      </c>
      <c r="C150" s="1" t="s">
        <v>15</v>
      </c>
      <c r="D150" s="5" t="s">
        <v>27</v>
      </c>
      <c r="E150" s="6">
        <v>3</v>
      </c>
      <c r="F150" s="6">
        <v>4577.3</v>
      </c>
      <c r="G150" s="6">
        <v>5126.576</v>
      </c>
      <c r="H150" s="3">
        <v>915.46</v>
      </c>
      <c r="I150" s="4" t="s">
        <v>42</v>
      </c>
    </row>
    <row r="151" spans="1:9" ht="18" customHeight="1">
      <c r="A151" s="1">
        <v>2020</v>
      </c>
      <c r="B151" s="1" t="s">
        <v>9</v>
      </c>
      <c r="C151" s="1" t="s">
        <v>32</v>
      </c>
      <c r="D151" s="5" t="s">
        <v>32</v>
      </c>
      <c r="E151" s="6">
        <v>2</v>
      </c>
      <c r="F151" s="6">
        <v>6600</v>
      </c>
      <c r="G151" s="6">
        <v>7392</v>
      </c>
      <c r="H151" s="3">
        <v>1320</v>
      </c>
      <c r="I151" s="4" t="s">
        <v>42</v>
      </c>
    </row>
    <row r="152" spans="1:9" ht="18" customHeight="1">
      <c r="A152" s="1">
        <v>2020</v>
      </c>
      <c r="B152" s="1" t="s">
        <v>10</v>
      </c>
      <c r="C152" s="1" t="s">
        <v>14</v>
      </c>
      <c r="D152" s="2" t="s">
        <v>36</v>
      </c>
      <c r="E152" s="3">
        <v>3566</v>
      </c>
      <c r="F152" s="3">
        <v>4577.3</v>
      </c>
      <c r="G152" s="3">
        <v>5126.576</v>
      </c>
      <c r="H152" s="3">
        <v>915.46</v>
      </c>
      <c r="I152" s="4" t="s">
        <v>42</v>
      </c>
    </row>
    <row r="153" spans="1:9" ht="18" customHeight="1">
      <c r="A153" s="1">
        <v>2020</v>
      </c>
      <c r="B153" s="1" t="s">
        <v>10</v>
      </c>
      <c r="C153" s="1" t="s">
        <v>14</v>
      </c>
      <c r="D153" s="2" t="s">
        <v>37</v>
      </c>
      <c r="E153" s="3">
        <v>2498</v>
      </c>
      <c r="F153" s="3">
        <v>8000</v>
      </c>
      <c r="G153" s="3">
        <v>8960</v>
      </c>
      <c r="H153" s="3">
        <v>1600</v>
      </c>
      <c r="I153" s="4" t="s">
        <v>42</v>
      </c>
    </row>
    <row r="154" spans="1:9" ht="18" customHeight="1">
      <c r="A154" s="1">
        <v>2020</v>
      </c>
      <c r="B154" s="1" t="s">
        <v>10</v>
      </c>
      <c r="C154" s="1" t="s">
        <v>13</v>
      </c>
      <c r="D154" s="2" t="s">
        <v>35</v>
      </c>
      <c r="E154" s="3">
        <v>1245</v>
      </c>
      <c r="F154" s="3">
        <v>4577.2</v>
      </c>
      <c r="G154" s="3">
        <v>5126.4639999999999</v>
      </c>
      <c r="H154" s="3">
        <v>915.44</v>
      </c>
      <c r="I154" s="4" t="s">
        <v>42</v>
      </c>
    </row>
    <row r="155" spans="1:9" ht="18" customHeight="1">
      <c r="A155" s="1">
        <v>2020</v>
      </c>
      <c r="B155" s="1" t="s">
        <v>10</v>
      </c>
      <c r="C155" s="1" t="s">
        <v>38</v>
      </c>
      <c r="D155" s="5" t="s">
        <v>30</v>
      </c>
      <c r="E155" s="6">
        <v>644</v>
      </c>
      <c r="F155" s="6">
        <v>5743.5</v>
      </c>
      <c r="G155" s="6">
        <v>6432.72</v>
      </c>
      <c r="H155" s="3">
        <v>1148.7</v>
      </c>
      <c r="I155" s="4" t="s">
        <v>42</v>
      </c>
    </row>
    <row r="156" spans="1:9" ht="18" customHeight="1">
      <c r="A156" s="1">
        <v>2020</v>
      </c>
      <c r="B156" s="1" t="s">
        <v>10</v>
      </c>
      <c r="C156" s="1" t="s">
        <v>12</v>
      </c>
      <c r="D156" s="5" t="s">
        <v>29</v>
      </c>
      <c r="E156" s="6">
        <v>643</v>
      </c>
      <c r="F156" s="6">
        <v>7000</v>
      </c>
      <c r="G156" s="6">
        <v>7840</v>
      </c>
      <c r="H156" s="3">
        <v>1400</v>
      </c>
      <c r="I156" s="4" t="s">
        <v>42</v>
      </c>
    </row>
    <row r="157" spans="1:9" ht="18" customHeight="1">
      <c r="A157" s="1">
        <v>2020</v>
      </c>
      <c r="B157" s="1" t="s">
        <v>10</v>
      </c>
      <c r="C157" s="1" t="s">
        <v>38</v>
      </c>
      <c r="D157" s="5" t="s">
        <v>31</v>
      </c>
      <c r="E157" s="6">
        <v>455</v>
      </c>
      <c r="F157" s="6">
        <v>4578.6000000000004</v>
      </c>
      <c r="G157" s="6">
        <v>5128.0320000000002</v>
      </c>
      <c r="H157" s="3">
        <v>915.72000000000014</v>
      </c>
      <c r="I157" s="4" t="s">
        <v>42</v>
      </c>
    </row>
    <row r="158" spans="1:9" ht="18" customHeight="1">
      <c r="A158" s="1">
        <v>2020</v>
      </c>
      <c r="B158" s="1" t="s">
        <v>10</v>
      </c>
      <c r="C158" s="1" t="s">
        <v>12</v>
      </c>
      <c r="D158" s="5" t="s">
        <v>28</v>
      </c>
      <c r="E158" s="7">
        <v>345</v>
      </c>
      <c r="F158" s="7">
        <v>7000</v>
      </c>
      <c r="G158" s="7">
        <v>7840</v>
      </c>
      <c r="H158" s="3">
        <v>1400</v>
      </c>
      <c r="I158" s="4" t="s">
        <v>42</v>
      </c>
    </row>
    <row r="159" spans="1:9" ht="18" customHeight="1">
      <c r="A159" s="1">
        <v>2020</v>
      </c>
      <c r="B159" s="1" t="s">
        <v>10</v>
      </c>
      <c r="C159" s="1" t="s">
        <v>13</v>
      </c>
      <c r="D159" s="2" t="s">
        <v>33</v>
      </c>
      <c r="E159" s="3">
        <v>122</v>
      </c>
      <c r="F159" s="3">
        <v>100</v>
      </c>
      <c r="G159" s="3">
        <v>112</v>
      </c>
      <c r="H159" s="3">
        <v>20</v>
      </c>
      <c r="I159" s="4" t="s">
        <v>42</v>
      </c>
    </row>
    <row r="160" spans="1:9" ht="18" customHeight="1">
      <c r="A160" s="1">
        <v>2020</v>
      </c>
      <c r="B160" s="1" t="s">
        <v>10</v>
      </c>
      <c r="C160" s="1" t="s">
        <v>15</v>
      </c>
      <c r="D160" s="5" t="s">
        <v>26</v>
      </c>
      <c r="E160" s="6">
        <v>78</v>
      </c>
      <c r="F160" s="6">
        <v>4577.2</v>
      </c>
      <c r="G160" s="6">
        <v>5126.4639999999999</v>
      </c>
      <c r="H160" s="3">
        <v>915.44</v>
      </c>
      <c r="I160" s="4" t="s">
        <v>42</v>
      </c>
    </row>
    <row r="161" spans="1:9" ht="18" customHeight="1">
      <c r="A161" s="1">
        <v>2020</v>
      </c>
      <c r="B161" s="1" t="s">
        <v>10</v>
      </c>
      <c r="C161" s="1" t="s">
        <v>15</v>
      </c>
      <c r="D161" s="5" t="s">
        <v>24</v>
      </c>
      <c r="E161" s="6">
        <v>76</v>
      </c>
      <c r="F161" s="6">
        <v>4576.8999999999996</v>
      </c>
      <c r="G161" s="6">
        <v>5126.1279999999997</v>
      </c>
      <c r="H161" s="3">
        <v>915.38</v>
      </c>
      <c r="I161" s="4" t="s">
        <v>42</v>
      </c>
    </row>
    <row r="162" spans="1:9" ht="18" customHeight="1">
      <c r="A162" s="1">
        <v>2020</v>
      </c>
      <c r="B162" s="1" t="s">
        <v>10</v>
      </c>
      <c r="C162" s="1" t="s">
        <v>15</v>
      </c>
      <c r="D162" s="5" t="s">
        <v>25</v>
      </c>
      <c r="E162" s="6">
        <v>46</v>
      </c>
      <c r="F162" s="6">
        <v>200</v>
      </c>
      <c r="G162" s="6">
        <v>224</v>
      </c>
      <c r="H162" s="3">
        <v>40</v>
      </c>
      <c r="I162" s="4" t="s">
        <v>42</v>
      </c>
    </row>
    <row r="163" spans="1:9" ht="18" customHeight="1">
      <c r="A163" s="1">
        <v>2020</v>
      </c>
      <c r="B163" s="1" t="s">
        <v>10</v>
      </c>
      <c r="C163" s="1" t="s">
        <v>15</v>
      </c>
      <c r="D163" s="5" t="s">
        <v>23</v>
      </c>
      <c r="E163" s="6">
        <v>34</v>
      </c>
      <c r="F163" s="6">
        <v>4576.8</v>
      </c>
      <c r="G163" s="6">
        <v>5126.0160000000005</v>
      </c>
      <c r="H163" s="3">
        <v>915.36000000000013</v>
      </c>
      <c r="I163" s="4" t="s">
        <v>42</v>
      </c>
    </row>
    <row r="164" spans="1:9" ht="18" customHeight="1">
      <c r="A164" s="1">
        <v>2020</v>
      </c>
      <c r="B164" s="1" t="s">
        <v>10</v>
      </c>
      <c r="C164" s="1" t="s">
        <v>13</v>
      </c>
      <c r="D164" s="2" t="s">
        <v>34</v>
      </c>
      <c r="E164" s="3">
        <v>7</v>
      </c>
      <c r="F164" s="3">
        <v>200</v>
      </c>
      <c r="G164" s="3">
        <v>224</v>
      </c>
      <c r="H164" s="3">
        <v>40</v>
      </c>
      <c r="I164" s="4" t="s">
        <v>42</v>
      </c>
    </row>
    <row r="165" spans="1:9" ht="18" customHeight="1">
      <c r="A165" s="1">
        <v>2020</v>
      </c>
      <c r="B165" s="1" t="s">
        <v>10</v>
      </c>
      <c r="C165" s="1" t="s">
        <v>15</v>
      </c>
      <c r="D165" s="5" t="s">
        <v>27</v>
      </c>
      <c r="E165" s="6">
        <v>3</v>
      </c>
      <c r="F165" s="6">
        <v>4577.3</v>
      </c>
      <c r="G165" s="6">
        <v>5126.576</v>
      </c>
      <c r="H165" s="3">
        <v>915.46</v>
      </c>
      <c r="I165" s="4" t="s">
        <v>42</v>
      </c>
    </row>
    <row r="166" spans="1:9" ht="18" customHeight="1">
      <c r="A166" s="1">
        <v>2020</v>
      </c>
      <c r="B166" s="1" t="s">
        <v>10</v>
      </c>
      <c r="C166" s="1" t="s">
        <v>32</v>
      </c>
      <c r="D166" s="5" t="s">
        <v>32</v>
      </c>
      <c r="E166" s="6">
        <v>2</v>
      </c>
      <c r="F166" s="6">
        <v>6600</v>
      </c>
      <c r="G166" s="6">
        <v>7392</v>
      </c>
      <c r="H166" s="3">
        <v>1320</v>
      </c>
      <c r="I166" s="4" t="s">
        <v>40</v>
      </c>
    </row>
    <row r="167" spans="1:9" ht="18" customHeight="1">
      <c r="A167" s="1">
        <v>2020</v>
      </c>
      <c r="B167" s="1" t="s">
        <v>11</v>
      </c>
      <c r="C167" s="1" t="s">
        <v>14</v>
      </c>
      <c r="D167" s="2" t="s">
        <v>36</v>
      </c>
      <c r="E167" s="3">
        <v>3566</v>
      </c>
      <c r="F167" s="3">
        <v>4577.3</v>
      </c>
      <c r="G167" s="3">
        <v>5126.576</v>
      </c>
      <c r="H167" s="3">
        <v>915.46</v>
      </c>
      <c r="I167" s="4" t="s">
        <v>40</v>
      </c>
    </row>
    <row r="168" spans="1:9" ht="18" customHeight="1">
      <c r="A168" s="1">
        <v>2020</v>
      </c>
      <c r="B168" s="1" t="s">
        <v>11</v>
      </c>
      <c r="C168" s="1" t="s">
        <v>14</v>
      </c>
      <c r="D168" s="2" t="s">
        <v>37</v>
      </c>
      <c r="E168" s="3">
        <v>2498</v>
      </c>
      <c r="F168" s="3">
        <v>8000</v>
      </c>
      <c r="G168" s="3">
        <v>8960</v>
      </c>
      <c r="H168" s="3">
        <v>1600</v>
      </c>
      <c r="I168" s="4" t="s">
        <v>40</v>
      </c>
    </row>
    <row r="169" spans="1:9" ht="18" customHeight="1">
      <c r="A169" s="1">
        <v>2020</v>
      </c>
      <c r="B169" s="1" t="s">
        <v>11</v>
      </c>
      <c r="C169" s="1" t="s">
        <v>13</v>
      </c>
      <c r="D169" s="2" t="s">
        <v>35</v>
      </c>
      <c r="E169" s="3">
        <v>1245</v>
      </c>
      <c r="F169" s="3">
        <v>4577.2</v>
      </c>
      <c r="G169" s="3">
        <v>5126.4639999999999</v>
      </c>
      <c r="H169" s="3">
        <v>915.44</v>
      </c>
      <c r="I169" s="4" t="s">
        <v>40</v>
      </c>
    </row>
    <row r="170" spans="1:9" ht="18" customHeight="1">
      <c r="A170" s="1">
        <v>2020</v>
      </c>
      <c r="B170" s="1" t="s">
        <v>11</v>
      </c>
      <c r="C170" s="1" t="s">
        <v>38</v>
      </c>
      <c r="D170" s="5" t="s">
        <v>30</v>
      </c>
      <c r="E170" s="6">
        <v>644</v>
      </c>
      <c r="F170" s="6">
        <v>5743.5</v>
      </c>
      <c r="G170" s="6">
        <v>6432.72</v>
      </c>
      <c r="H170" s="3">
        <v>1148.7</v>
      </c>
      <c r="I170" s="4" t="s">
        <v>40</v>
      </c>
    </row>
    <row r="171" spans="1:9" ht="18" customHeight="1">
      <c r="A171" s="1">
        <v>2020</v>
      </c>
      <c r="B171" s="1" t="s">
        <v>11</v>
      </c>
      <c r="C171" s="1" t="s">
        <v>12</v>
      </c>
      <c r="D171" s="5" t="s">
        <v>29</v>
      </c>
      <c r="E171" s="6">
        <v>643</v>
      </c>
      <c r="F171" s="6">
        <v>7000</v>
      </c>
      <c r="G171" s="6">
        <v>7840</v>
      </c>
      <c r="H171" s="3">
        <v>1400</v>
      </c>
      <c r="I171" s="4" t="s">
        <v>42</v>
      </c>
    </row>
    <row r="172" spans="1:9" ht="18" customHeight="1">
      <c r="A172" s="1">
        <v>2020</v>
      </c>
      <c r="B172" s="1" t="s">
        <v>11</v>
      </c>
      <c r="C172" s="1" t="s">
        <v>38</v>
      </c>
      <c r="D172" s="5" t="s">
        <v>31</v>
      </c>
      <c r="E172" s="6">
        <v>455</v>
      </c>
      <c r="F172" s="6">
        <v>4578.6000000000004</v>
      </c>
      <c r="G172" s="6">
        <v>5128.0320000000002</v>
      </c>
      <c r="H172" s="3">
        <v>915.72000000000014</v>
      </c>
      <c r="I172" s="4" t="s">
        <v>42</v>
      </c>
    </row>
    <row r="173" spans="1:9" ht="18" customHeight="1">
      <c r="A173" s="1">
        <v>2020</v>
      </c>
      <c r="B173" s="1" t="s">
        <v>11</v>
      </c>
      <c r="C173" s="1" t="s">
        <v>12</v>
      </c>
      <c r="D173" s="5" t="s">
        <v>28</v>
      </c>
      <c r="E173" s="7">
        <v>345</v>
      </c>
      <c r="F173" s="7">
        <v>7000</v>
      </c>
      <c r="G173" s="7">
        <v>7840</v>
      </c>
      <c r="H173" s="3">
        <v>1400</v>
      </c>
      <c r="I173" s="4" t="s">
        <v>42</v>
      </c>
    </row>
    <row r="174" spans="1:9" ht="18" customHeight="1">
      <c r="A174" s="1">
        <v>2020</v>
      </c>
      <c r="B174" s="1" t="s">
        <v>11</v>
      </c>
      <c r="C174" s="1" t="s">
        <v>13</v>
      </c>
      <c r="D174" s="2" t="s">
        <v>33</v>
      </c>
      <c r="E174" s="3">
        <v>122</v>
      </c>
      <c r="F174" s="3">
        <v>100</v>
      </c>
      <c r="G174" s="3">
        <v>112</v>
      </c>
      <c r="H174" s="3">
        <v>20</v>
      </c>
      <c r="I174" s="4" t="s">
        <v>42</v>
      </c>
    </row>
    <row r="175" spans="1:9" ht="18" customHeight="1">
      <c r="A175" s="1">
        <v>2020</v>
      </c>
      <c r="B175" s="1" t="s">
        <v>11</v>
      </c>
      <c r="C175" s="1" t="s">
        <v>15</v>
      </c>
      <c r="D175" s="5" t="s">
        <v>26</v>
      </c>
      <c r="E175" s="6">
        <v>78</v>
      </c>
      <c r="F175" s="6">
        <v>4577.2</v>
      </c>
      <c r="G175" s="6">
        <v>5126.4639999999999</v>
      </c>
      <c r="H175" s="3">
        <v>915.44</v>
      </c>
      <c r="I175" s="4" t="s">
        <v>42</v>
      </c>
    </row>
    <row r="176" spans="1:9" ht="18" customHeight="1">
      <c r="A176" s="1">
        <v>2020</v>
      </c>
      <c r="B176" s="1" t="s">
        <v>11</v>
      </c>
      <c r="C176" s="1" t="s">
        <v>15</v>
      </c>
      <c r="D176" s="5" t="s">
        <v>24</v>
      </c>
      <c r="E176" s="6">
        <v>76</v>
      </c>
      <c r="F176" s="6">
        <v>4576.8999999999996</v>
      </c>
      <c r="G176" s="6">
        <v>5126.1279999999997</v>
      </c>
      <c r="H176" s="3">
        <v>915.38</v>
      </c>
      <c r="I176" s="4" t="s">
        <v>42</v>
      </c>
    </row>
    <row r="177" spans="1:9" ht="18" customHeight="1">
      <c r="A177" s="1">
        <v>2020</v>
      </c>
      <c r="B177" s="1" t="s">
        <v>11</v>
      </c>
      <c r="C177" s="1" t="s">
        <v>15</v>
      </c>
      <c r="D177" s="5" t="s">
        <v>25</v>
      </c>
      <c r="E177" s="6">
        <v>46</v>
      </c>
      <c r="F177" s="6">
        <v>200</v>
      </c>
      <c r="G177" s="6">
        <v>224</v>
      </c>
      <c r="H177" s="3">
        <v>40</v>
      </c>
      <c r="I177" s="4" t="s">
        <v>42</v>
      </c>
    </row>
    <row r="178" spans="1:9" ht="18" customHeight="1">
      <c r="A178" s="1">
        <v>2020</v>
      </c>
      <c r="B178" s="1" t="s">
        <v>11</v>
      </c>
      <c r="C178" s="1" t="s">
        <v>15</v>
      </c>
      <c r="D178" s="5" t="s">
        <v>23</v>
      </c>
      <c r="E178" s="6">
        <v>34</v>
      </c>
      <c r="F178" s="6">
        <v>4576.8</v>
      </c>
      <c r="G178" s="6">
        <v>5126.0160000000005</v>
      </c>
      <c r="H178" s="3">
        <v>915.36000000000013</v>
      </c>
      <c r="I178" s="4" t="s">
        <v>42</v>
      </c>
    </row>
    <row r="179" spans="1:9" ht="18" customHeight="1">
      <c r="A179" s="1">
        <v>2020</v>
      </c>
      <c r="B179" s="1" t="s">
        <v>11</v>
      </c>
      <c r="C179" s="1" t="s">
        <v>13</v>
      </c>
      <c r="D179" s="2" t="s">
        <v>34</v>
      </c>
      <c r="E179" s="3">
        <v>7</v>
      </c>
      <c r="F179" s="3">
        <v>200</v>
      </c>
      <c r="G179" s="3">
        <v>224</v>
      </c>
      <c r="H179" s="3">
        <v>40</v>
      </c>
      <c r="I179" s="4" t="s">
        <v>42</v>
      </c>
    </row>
    <row r="180" spans="1:9" ht="18" customHeight="1">
      <c r="A180" s="1">
        <v>2020</v>
      </c>
      <c r="B180" s="1" t="s">
        <v>11</v>
      </c>
      <c r="C180" s="1" t="s">
        <v>15</v>
      </c>
      <c r="D180" s="5" t="s">
        <v>27</v>
      </c>
      <c r="E180" s="6">
        <v>3</v>
      </c>
      <c r="F180" s="6">
        <v>4577.3</v>
      </c>
      <c r="G180" s="6">
        <v>5126.576</v>
      </c>
      <c r="H180" s="3">
        <v>915.46</v>
      </c>
      <c r="I180" s="4" t="s">
        <v>40</v>
      </c>
    </row>
    <row r="181" spans="1:9" ht="18" customHeight="1">
      <c r="A181" s="1">
        <v>2020</v>
      </c>
      <c r="B181" s="1" t="s">
        <v>11</v>
      </c>
      <c r="C181" s="1" t="s">
        <v>32</v>
      </c>
      <c r="D181" s="5" t="s">
        <v>32</v>
      </c>
      <c r="E181" s="6">
        <v>2</v>
      </c>
      <c r="F181" s="6">
        <v>6600</v>
      </c>
      <c r="G181" s="6">
        <v>7392</v>
      </c>
      <c r="H181" s="3">
        <v>1320</v>
      </c>
      <c r="I181" s="4" t="s">
        <v>42</v>
      </c>
    </row>
    <row r="182" spans="1:9" ht="18" customHeight="1">
      <c r="A182" s="1">
        <v>2021</v>
      </c>
      <c r="B182" s="1" t="s">
        <v>0</v>
      </c>
      <c r="C182" s="1" t="s">
        <v>14</v>
      </c>
      <c r="D182" s="2" t="s">
        <v>36</v>
      </c>
      <c r="E182" s="3">
        <v>6591.1679999999997</v>
      </c>
      <c r="F182" s="3">
        <v>4577.3</v>
      </c>
      <c r="G182" s="3">
        <v>5126.576</v>
      </c>
      <c r="H182" s="3">
        <v>915.46</v>
      </c>
      <c r="I182" s="4" t="s">
        <v>40</v>
      </c>
    </row>
    <row r="183" spans="1:9" ht="18" customHeight="1">
      <c r="A183" s="1">
        <v>2021</v>
      </c>
      <c r="B183" s="1" t="s">
        <v>0</v>
      </c>
      <c r="C183" s="1" t="s">
        <v>14</v>
      </c>
      <c r="D183" s="2" t="s">
        <v>37</v>
      </c>
      <c r="E183" s="3">
        <v>8270.64</v>
      </c>
      <c r="F183" s="3">
        <v>8800</v>
      </c>
      <c r="G183" s="3">
        <v>8960</v>
      </c>
      <c r="H183" s="3">
        <v>1760</v>
      </c>
      <c r="I183" s="4" t="s">
        <v>40</v>
      </c>
    </row>
    <row r="184" spans="1:9" ht="18" customHeight="1">
      <c r="A184" s="1">
        <v>2021</v>
      </c>
      <c r="B184" s="1" t="s">
        <v>0</v>
      </c>
      <c r="C184" s="1" t="s">
        <v>13</v>
      </c>
      <c r="D184" s="2" t="s">
        <v>35</v>
      </c>
      <c r="E184" s="3">
        <v>8470</v>
      </c>
      <c r="F184" s="3">
        <v>5034.92</v>
      </c>
      <c r="G184" s="3">
        <v>5126.4639999999999</v>
      </c>
      <c r="H184" s="3">
        <v>1006.984</v>
      </c>
      <c r="I184" s="4" t="s">
        <v>40</v>
      </c>
    </row>
    <row r="185" spans="1:9" ht="18" customHeight="1">
      <c r="A185" s="1">
        <v>2021</v>
      </c>
      <c r="B185" s="1" t="s">
        <v>0</v>
      </c>
      <c r="C185" s="1" t="s">
        <v>38</v>
      </c>
      <c r="D185" s="5" t="s">
        <v>30</v>
      </c>
      <c r="E185" s="6">
        <v>6055.1985000000004</v>
      </c>
      <c r="F185" s="6">
        <v>6317.85</v>
      </c>
      <c r="G185" s="6">
        <v>6432.72</v>
      </c>
      <c r="H185" s="3">
        <v>1263.5700000000002</v>
      </c>
      <c r="I185" s="4" t="s">
        <v>40</v>
      </c>
    </row>
    <row r="186" spans="1:9" ht="18" customHeight="1">
      <c r="A186" s="1">
        <v>2021</v>
      </c>
      <c r="B186" s="1" t="s">
        <v>0</v>
      </c>
      <c r="C186" s="1" t="s">
        <v>12</v>
      </c>
      <c r="D186" s="5" t="s">
        <v>29</v>
      </c>
      <c r="E186" s="6">
        <v>10368.4</v>
      </c>
      <c r="F186" s="6">
        <v>7700</v>
      </c>
      <c r="G186" s="6">
        <v>7840</v>
      </c>
      <c r="H186" s="3">
        <v>1540</v>
      </c>
      <c r="I186" s="4" t="s">
        <v>40</v>
      </c>
    </row>
    <row r="187" spans="1:9" ht="18" customHeight="1">
      <c r="A187" s="1">
        <v>2021</v>
      </c>
      <c r="B187" s="1" t="s">
        <v>0</v>
      </c>
      <c r="C187" s="1" t="s">
        <v>38</v>
      </c>
      <c r="D187" s="5" t="s">
        <v>31</v>
      </c>
      <c r="E187" s="6">
        <v>3101.2624999999998</v>
      </c>
      <c r="F187" s="6">
        <v>5036.46</v>
      </c>
      <c r="G187" s="6">
        <v>5128.0320000000002</v>
      </c>
      <c r="H187" s="3">
        <v>1007.292</v>
      </c>
      <c r="I187" s="4" t="s">
        <v>40</v>
      </c>
    </row>
    <row r="188" spans="1:9" ht="18" customHeight="1">
      <c r="A188" s="1">
        <v>2021</v>
      </c>
      <c r="B188" s="1" t="s">
        <v>0</v>
      </c>
      <c r="C188" s="1" t="s">
        <v>12</v>
      </c>
      <c r="D188" s="5" t="s">
        <v>28</v>
      </c>
      <c r="E188" s="7">
        <v>6591.1679999999997</v>
      </c>
      <c r="F188" s="7">
        <v>7700</v>
      </c>
      <c r="G188" s="7">
        <v>7840</v>
      </c>
      <c r="H188" s="3">
        <v>1540</v>
      </c>
      <c r="I188" s="4" t="s">
        <v>40</v>
      </c>
    </row>
    <row r="189" spans="1:9" ht="18" customHeight="1">
      <c r="A189" s="1">
        <v>2021</v>
      </c>
      <c r="B189" s="1" t="s">
        <v>0</v>
      </c>
      <c r="C189" s="1" t="s">
        <v>13</v>
      </c>
      <c r="D189" s="2" t="s">
        <v>33</v>
      </c>
      <c r="E189" s="3">
        <v>6590.7359999999999</v>
      </c>
      <c r="F189" s="3">
        <v>110</v>
      </c>
      <c r="G189" s="3">
        <v>112</v>
      </c>
      <c r="H189" s="3">
        <v>22</v>
      </c>
      <c r="I189" s="4" t="s">
        <v>40</v>
      </c>
    </row>
    <row r="190" spans="1:9" ht="18" customHeight="1">
      <c r="A190" s="1">
        <v>2021</v>
      </c>
      <c r="B190" s="1" t="s">
        <v>0</v>
      </c>
      <c r="C190" s="1" t="s">
        <v>15</v>
      </c>
      <c r="D190" s="5" t="s">
        <v>26</v>
      </c>
      <c r="E190" s="6">
        <v>288</v>
      </c>
      <c r="F190" s="6">
        <v>5034.92</v>
      </c>
      <c r="G190" s="6">
        <v>5126.4639999999999</v>
      </c>
      <c r="H190" s="3">
        <v>1006.984</v>
      </c>
      <c r="I190" s="4" t="s">
        <v>40</v>
      </c>
    </row>
    <row r="191" spans="1:9" ht="18" customHeight="1">
      <c r="A191" s="1">
        <v>2021</v>
      </c>
      <c r="B191" s="1" t="s">
        <v>0</v>
      </c>
      <c r="C191" s="1" t="s">
        <v>15</v>
      </c>
      <c r="D191" s="5" t="s">
        <v>24</v>
      </c>
      <c r="E191" s="6">
        <v>6590.5919999999996</v>
      </c>
      <c r="F191" s="6">
        <v>4576.8999999999996</v>
      </c>
      <c r="G191" s="6">
        <v>5126.1279999999997</v>
      </c>
      <c r="H191" s="3">
        <v>915.38</v>
      </c>
      <c r="I191" s="4" t="s">
        <v>40</v>
      </c>
    </row>
    <row r="192" spans="1:9" ht="18" customHeight="1">
      <c r="A192" s="1">
        <v>2021</v>
      </c>
      <c r="B192" s="1" t="s">
        <v>0</v>
      </c>
      <c r="C192" s="1" t="s">
        <v>15</v>
      </c>
      <c r="D192" s="5" t="s">
        <v>25</v>
      </c>
      <c r="E192" s="6">
        <v>4032.9300000000003</v>
      </c>
      <c r="F192" s="6">
        <v>200</v>
      </c>
      <c r="G192" s="6">
        <v>224</v>
      </c>
      <c r="H192" s="3">
        <v>40</v>
      </c>
      <c r="I192" s="4" t="s">
        <v>40</v>
      </c>
    </row>
    <row r="193" spans="1:9" ht="18" customHeight="1">
      <c r="A193" s="1">
        <v>2021</v>
      </c>
      <c r="B193" s="1" t="s">
        <v>0</v>
      </c>
      <c r="C193" s="1" t="s">
        <v>15</v>
      </c>
      <c r="D193" s="5" t="s">
        <v>23</v>
      </c>
      <c r="E193" s="6">
        <v>7986</v>
      </c>
      <c r="F193" s="6">
        <v>4576.8</v>
      </c>
      <c r="G193" s="6">
        <v>5126.0160000000005</v>
      </c>
      <c r="H193" s="3">
        <v>915.36000000000013</v>
      </c>
      <c r="I193" s="4" t="s">
        <v>40</v>
      </c>
    </row>
    <row r="194" spans="1:9" ht="18" customHeight="1">
      <c r="A194" s="1">
        <v>2021</v>
      </c>
      <c r="B194" s="1" t="s">
        <v>0</v>
      </c>
      <c r="C194" s="1" t="s">
        <v>13</v>
      </c>
      <c r="D194" s="2" t="s">
        <v>34</v>
      </c>
      <c r="E194" s="3">
        <v>5538.5330000000004</v>
      </c>
      <c r="F194" s="3">
        <v>200</v>
      </c>
      <c r="G194" s="3">
        <v>224</v>
      </c>
      <c r="H194" s="3">
        <v>40</v>
      </c>
      <c r="I194" s="4" t="s">
        <v>40</v>
      </c>
    </row>
    <row r="195" spans="1:9" ht="18" customHeight="1">
      <c r="A195" s="1">
        <v>2021</v>
      </c>
      <c r="B195" s="1" t="s">
        <v>0</v>
      </c>
      <c r="C195" s="1" t="s">
        <v>32</v>
      </c>
      <c r="D195" s="5" t="s">
        <v>32</v>
      </c>
      <c r="E195" s="6">
        <v>3</v>
      </c>
      <c r="F195" s="6">
        <v>6600</v>
      </c>
      <c r="G195" s="6">
        <v>7392</v>
      </c>
      <c r="H195" s="3">
        <v>1320</v>
      </c>
      <c r="I195" s="4" t="s">
        <v>40</v>
      </c>
    </row>
    <row r="196" spans="1:9" ht="18" customHeight="1">
      <c r="A196" s="1">
        <v>2021</v>
      </c>
      <c r="B196" s="1" t="s">
        <v>0</v>
      </c>
      <c r="C196" s="1" t="s">
        <v>15</v>
      </c>
      <c r="D196" s="5" t="s">
        <v>27</v>
      </c>
      <c r="E196" s="6">
        <v>3</v>
      </c>
      <c r="F196" s="6">
        <v>4577.3</v>
      </c>
      <c r="G196" s="6">
        <v>5126.576</v>
      </c>
      <c r="H196" s="3">
        <v>915.46</v>
      </c>
      <c r="I196" s="4" t="s">
        <v>40</v>
      </c>
    </row>
    <row r="197" spans="1:9" ht="18" customHeight="1">
      <c r="A197" s="1">
        <v>2021</v>
      </c>
      <c r="B197" s="1" t="s">
        <v>1</v>
      </c>
      <c r="C197" s="1" t="s">
        <v>14</v>
      </c>
      <c r="D197" s="2" t="s">
        <v>36</v>
      </c>
      <c r="E197" s="3">
        <v>3566</v>
      </c>
      <c r="F197" s="3">
        <v>4577.3</v>
      </c>
      <c r="G197" s="3">
        <v>5126.576</v>
      </c>
      <c r="H197" s="3">
        <v>915.46</v>
      </c>
      <c r="I197" s="4" t="s">
        <v>40</v>
      </c>
    </row>
    <row r="198" spans="1:9" ht="18" customHeight="1">
      <c r="A198" s="1">
        <v>2021</v>
      </c>
      <c r="B198" s="1" t="s">
        <v>1</v>
      </c>
      <c r="C198" s="1" t="s">
        <v>14</v>
      </c>
      <c r="D198" s="2" t="s">
        <v>37</v>
      </c>
      <c r="E198" s="3">
        <v>2498</v>
      </c>
      <c r="F198" s="3">
        <v>8000</v>
      </c>
      <c r="G198" s="3">
        <v>8960</v>
      </c>
      <c r="H198" s="3">
        <v>1600</v>
      </c>
      <c r="I198" s="4" t="s">
        <v>40</v>
      </c>
    </row>
    <row r="199" spans="1:9" ht="18" customHeight="1">
      <c r="A199" s="1">
        <v>2021</v>
      </c>
      <c r="B199" s="1" t="s">
        <v>1</v>
      </c>
      <c r="C199" s="1" t="s">
        <v>13</v>
      </c>
      <c r="D199" s="2" t="s">
        <v>35</v>
      </c>
      <c r="E199" s="3">
        <v>1245</v>
      </c>
      <c r="F199" s="3">
        <v>4577.2</v>
      </c>
      <c r="G199" s="3">
        <v>5126.4639999999999</v>
      </c>
      <c r="H199" s="3">
        <v>915.44</v>
      </c>
      <c r="I199" s="4" t="s">
        <v>40</v>
      </c>
    </row>
    <row r="200" spans="1:9" ht="18" customHeight="1">
      <c r="A200" s="1">
        <v>2021</v>
      </c>
      <c r="B200" s="1" t="s">
        <v>1</v>
      </c>
      <c r="C200" s="1" t="s">
        <v>38</v>
      </c>
      <c r="D200" s="5" t="s">
        <v>30</v>
      </c>
      <c r="E200" s="6">
        <v>644</v>
      </c>
      <c r="F200" s="6">
        <v>5743.5</v>
      </c>
      <c r="G200" s="6">
        <v>6432.72</v>
      </c>
      <c r="H200" s="3">
        <v>1148.7</v>
      </c>
      <c r="I200" s="4" t="s">
        <v>40</v>
      </c>
    </row>
    <row r="201" spans="1:9" ht="18" customHeight="1">
      <c r="A201" s="1">
        <v>2021</v>
      </c>
      <c r="B201" s="1" t="s">
        <v>1</v>
      </c>
      <c r="C201" s="1" t="s">
        <v>12</v>
      </c>
      <c r="D201" s="5" t="s">
        <v>29</v>
      </c>
      <c r="E201" s="6">
        <v>643</v>
      </c>
      <c r="F201" s="6">
        <v>7000</v>
      </c>
      <c r="G201" s="6">
        <v>7840</v>
      </c>
      <c r="H201" s="3">
        <v>1400</v>
      </c>
      <c r="I201" s="4" t="s">
        <v>40</v>
      </c>
    </row>
    <row r="202" spans="1:9" ht="18" customHeight="1">
      <c r="A202" s="1">
        <v>2021</v>
      </c>
      <c r="B202" s="1" t="s">
        <v>1</v>
      </c>
      <c r="C202" s="1" t="s">
        <v>38</v>
      </c>
      <c r="D202" s="5" t="s">
        <v>31</v>
      </c>
      <c r="E202" s="6">
        <v>455</v>
      </c>
      <c r="F202" s="6">
        <v>4578.6000000000004</v>
      </c>
      <c r="G202" s="6">
        <v>5128.0320000000002</v>
      </c>
      <c r="H202" s="3">
        <v>915.72000000000014</v>
      </c>
      <c r="I202" s="4" t="s">
        <v>40</v>
      </c>
    </row>
    <row r="203" spans="1:9" ht="18" customHeight="1">
      <c r="A203" s="1">
        <v>2021</v>
      </c>
      <c r="B203" s="1" t="s">
        <v>1</v>
      </c>
      <c r="C203" s="1" t="s">
        <v>12</v>
      </c>
      <c r="D203" s="5" t="s">
        <v>28</v>
      </c>
      <c r="E203" s="7">
        <v>345</v>
      </c>
      <c r="F203" s="7">
        <v>7000</v>
      </c>
      <c r="G203" s="7">
        <v>7840</v>
      </c>
      <c r="H203" s="3">
        <v>1400</v>
      </c>
      <c r="I203" s="4" t="s">
        <v>40</v>
      </c>
    </row>
    <row r="204" spans="1:9" ht="18" customHeight="1">
      <c r="A204" s="1">
        <v>2021</v>
      </c>
      <c r="B204" s="1" t="s">
        <v>1</v>
      </c>
      <c r="C204" s="1" t="s">
        <v>13</v>
      </c>
      <c r="D204" s="2" t="s">
        <v>33</v>
      </c>
      <c r="E204" s="3">
        <v>122</v>
      </c>
      <c r="F204" s="3">
        <v>100</v>
      </c>
      <c r="G204" s="3">
        <v>112</v>
      </c>
      <c r="H204" s="3">
        <v>20</v>
      </c>
      <c r="I204" s="4" t="s">
        <v>40</v>
      </c>
    </row>
    <row r="205" spans="1:9" ht="18" customHeight="1">
      <c r="A205" s="1">
        <v>2021</v>
      </c>
      <c r="B205" s="1" t="s">
        <v>1</v>
      </c>
      <c r="C205" s="1" t="s">
        <v>15</v>
      </c>
      <c r="D205" s="5" t="s">
        <v>26</v>
      </c>
      <c r="E205" s="6">
        <v>78</v>
      </c>
      <c r="F205" s="6">
        <v>4577.2</v>
      </c>
      <c r="G205" s="6">
        <v>5126.4639999999999</v>
      </c>
      <c r="H205" s="3">
        <v>915.44</v>
      </c>
      <c r="I205" s="4" t="s">
        <v>40</v>
      </c>
    </row>
    <row r="206" spans="1:9" ht="18" customHeight="1">
      <c r="A206" s="1">
        <v>2021</v>
      </c>
      <c r="B206" s="1" t="s">
        <v>1</v>
      </c>
      <c r="C206" s="1" t="s">
        <v>15</v>
      </c>
      <c r="D206" s="5" t="s">
        <v>24</v>
      </c>
      <c r="E206" s="6">
        <v>240</v>
      </c>
      <c r="F206" s="6">
        <v>4576.8999999999996</v>
      </c>
      <c r="G206" s="6">
        <v>5126.1279999999997</v>
      </c>
      <c r="H206" s="3">
        <v>915.38</v>
      </c>
      <c r="I206" s="4" t="s">
        <v>40</v>
      </c>
    </row>
    <row r="207" spans="1:9" ht="18" customHeight="1">
      <c r="A207" s="1">
        <v>2021</v>
      </c>
      <c r="B207" s="1" t="s">
        <v>1</v>
      </c>
      <c r="C207" s="1" t="s">
        <v>15</v>
      </c>
      <c r="D207" s="5" t="s">
        <v>25</v>
      </c>
      <c r="E207" s="6">
        <v>5492.16</v>
      </c>
      <c r="F207" s="6">
        <v>200</v>
      </c>
      <c r="G207" s="6">
        <v>224</v>
      </c>
      <c r="H207" s="3">
        <v>40</v>
      </c>
      <c r="I207" s="4" t="s">
        <v>40</v>
      </c>
    </row>
    <row r="208" spans="1:9" ht="18" customHeight="1">
      <c r="A208" s="1">
        <v>2021</v>
      </c>
      <c r="B208" s="1" t="s">
        <v>1</v>
      </c>
      <c r="C208" s="1" t="s">
        <v>15</v>
      </c>
      <c r="D208" s="5" t="s">
        <v>23</v>
      </c>
      <c r="E208" s="6">
        <v>240</v>
      </c>
      <c r="F208" s="6">
        <v>4576.8</v>
      </c>
      <c r="G208" s="6">
        <v>5126.0160000000005</v>
      </c>
      <c r="H208" s="3">
        <v>915.36000000000013</v>
      </c>
      <c r="I208" s="4" t="s">
        <v>40</v>
      </c>
    </row>
    <row r="209" spans="1:9" ht="18" customHeight="1">
      <c r="A209" s="1">
        <v>2021</v>
      </c>
      <c r="B209" s="1" t="s">
        <v>1</v>
      </c>
      <c r="C209" s="1" t="s">
        <v>13</v>
      </c>
      <c r="D209" s="2" t="s">
        <v>34</v>
      </c>
      <c r="E209" s="3">
        <v>5492.76</v>
      </c>
      <c r="F209" s="3">
        <v>200</v>
      </c>
      <c r="G209" s="3">
        <v>224</v>
      </c>
      <c r="H209" s="3">
        <v>40</v>
      </c>
      <c r="I209" s="4" t="s">
        <v>40</v>
      </c>
    </row>
    <row r="210" spans="1:9" ht="18" customHeight="1">
      <c r="A210" s="1">
        <v>2021</v>
      </c>
      <c r="B210" s="1" t="s">
        <v>1</v>
      </c>
      <c r="C210" s="1" t="s">
        <v>15</v>
      </c>
      <c r="D210" s="5" t="s">
        <v>27</v>
      </c>
      <c r="E210" s="6">
        <v>7920</v>
      </c>
      <c r="F210" s="6">
        <v>4577.3</v>
      </c>
      <c r="G210" s="6">
        <v>5126.576</v>
      </c>
      <c r="H210" s="3">
        <v>915.46</v>
      </c>
      <c r="I210" s="4" t="s">
        <v>40</v>
      </c>
    </row>
    <row r="211" spans="1:9" ht="18" customHeight="1">
      <c r="A211" s="1">
        <v>2021</v>
      </c>
      <c r="B211" s="1" t="s">
        <v>1</v>
      </c>
      <c r="C211" s="1" t="s">
        <v>32</v>
      </c>
      <c r="D211" s="5" t="s">
        <v>32</v>
      </c>
      <c r="E211" s="6">
        <v>5492.76</v>
      </c>
      <c r="F211" s="6">
        <v>6600</v>
      </c>
      <c r="G211" s="6">
        <v>7392</v>
      </c>
      <c r="H211" s="3">
        <v>1320</v>
      </c>
      <c r="I211" s="4" t="s">
        <v>40</v>
      </c>
    </row>
    <row r="212" spans="1:9" ht="18" customHeight="1">
      <c r="A212" s="1">
        <v>2021</v>
      </c>
      <c r="B212" s="1" t="s">
        <v>2</v>
      </c>
      <c r="C212" s="1" t="s">
        <v>14</v>
      </c>
      <c r="D212" s="2" t="s">
        <v>36</v>
      </c>
      <c r="E212" s="3">
        <v>9600</v>
      </c>
      <c r="F212" s="3">
        <v>4577.3</v>
      </c>
      <c r="G212" s="3">
        <v>5126.576</v>
      </c>
      <c r="H212" s="3">
        <v>915.46</v>
      </c>
      <c r="I212" s="4" t="s">
        <v>40</v>
      </c>
    </row>
    <row r="213" spans="1:9" ht="18" customHeight="1">
      <c r="A213" s="1">
        <v>2021</v>
      </c>
      <c r="B213" s="1" t="s">
        <v>2</v>
      </c>
      <c r="C213" s="1" t="s">
        <v>14</v>
      </c>
      <c r="D213" s="2" t="s">
        <v>37</v>
      </c>
      <c r="E213" s="3">
        <v>5492.6399999999994</v>
      </c>
      <c r="F213" s="3">
        <v>8000</v>
      </c>
      <c r="G213" s="3">
        <v>8960</v>
      </c>
      <c r="H213" s="3">
        <v>1600</v>
      </c>
      <c r="I213" s="4" t="s">
        <v>40</v>
      </c>
    </row>
    <row r="214" spans="1:9" ht="18" customHeight="1">
      <c r="A214" s="1">
        <v>2021</v>
      </c>
      <c r="B214" s="1" t="s">
        <v>2</v>
      </c>
      <c r="C214" s="1" t="s">
        <v>13</v>
      </c>
      <c r="D214" s="2" t="s">
        <v>35</v>
      </c>
      <c r="E214" s="3">
        <v>6892.2</v>
      </c>
      <c r="F214" s="3">
        <v>4577.2</v>
      </c>
      <c r="G214" s="3">
        <v>5126.4639999999999</v>
      </c>
      <c r="H214" s="3">
        <v>915.44</v>
      </c>
      <c r="I214" s="4" t="s">
        <v>40</v>
      </c>
    </row>
    <row r="215" spans="1:9" ht="18" customHeight="1">
      <c r="A215" s="1">
        <v>2021</v>
      </c>
      <c r="B215" s="1" t="s">
        <v>2</v>
      </c>
      <c r="C215" s="1" t="s">
        <v>38</v>
      </c>
      <c r="D215" s="5" t="s">
        <v>30</v>
      </c>
      <c r="E215" s="6">
        <v>644</v>
      </c>
      <c r="F215" s="6">
        <v>5743.5</v>
      </c>
      <c r="G215" s="6">
        <v>6432.72</v>
      </c>
      <c r="H215" s="3">
        <v>1148.7</v>
      </c>
      <c r="I215" s="4" t="s">
        <v>40</v>
      </c>
    </row>
    <row r="216" spans="1:9" ht="18" customHeight="1">
      <c r="A216" s="1">
        <v>2021</v>
      </c>
      <c r="B216" s="1" t="s">
        <v>2</v>
      </c>
      <c r="C216" s="1" t="s">
        <v>12</v>
      </c>
      <c r="D216" s="5" t="s">
        <v>29</v>
      </c>
      <c r="E216" s="6">
        <v>643</v>
      </c>
      <c r="F216" s="6">
        <v>7000</v>
      </c>
      <c r="G216" s="6">
        <v>7840</v>
      </c>
      <c r="H216" s="3">
        <v>1400</v>
      </c>
      <c r="I216" s="4" t="s">
        <v>40</v>
      </c>
    </row>
    <row r="217" spans="1:9" ht="18" customHeight="1">
      <c r="A217" s="1">
        <v>2021</v>
      </c>
      <c r="B217" s="1" t="s">
        <v>2</v>
      </c>
      <c r="C217" s="1" t="s">
        <v>38</v>
      </c>
      <c r="D217" s="5" t="s">
        <v>31</v>
      </c>
      <c r="E217" s="6">
        <v>455</v>
      </c>
      <c r="F217" s="6">
        <v>4578.6000000000004</v>
      </c>
      <c r="G217" s="6">
        <v>5128.0320000000002</v>
      </c>
      <c r="H217" s="3">
        <v>915.72000000000014</v>
      </c>
      <c r="I217" s="4" t="s">
        <v>40</v>
      </c>
    </row>
    <row r="218" spans="1:9" ht="18" customHeight="1">
      <c r="A218" s="1">
        <v>2021</v>
      </c>
      <c r="B218" s="1" t="s">
        <v>2</v>
      </c>
      <c r="C218" s="1" t="s">
        <v>12</v>
      </c>
      <c r="D218" s="5" t="s">
        <v>28</v>
      </c>
      <c r="E218" s="7">
        <v>345</v>
      </c>
      <c r="F218" s="7">
        <v>7000</v>
      </c>
      <c r="G218" s="7">
        <v>7840</v>
      </c>
      <c r="H218" s="3">
        <v>1400</v>
      </c>
      <c r="I218" s="4" t="s">
        <v>40</v>
      </c>
    </row>
    <row r="219" spans="1:9" ht="18" customHeight="1">
      <c r="A219" s="1">
        <v>2021</v>
      </c>
      <c r="B219" s="1" t="s">
        <v>2</v>
      </c>
      <c r="C219" s="1" t="s">
        <v>13</v>
      </c>
      <c r="D219" s="2" t="s">
        <v>33</v>
      </c>
      <c r="E219" s="3">
        <v>122</v>
      </c>
      <c r="F219" s="3">
        <v>100</v>
      </c>
      <c r="G219" s="3">
        <v>112</v>
      </c>
      <c r="H219" s="3">
        <v>20</v>
      </c>
      <c r="I219" s="4" t="s">
        <v>40</v>
      </c>
    </row>
    <row r="220" spans="1:9" ht="18" customHeight="1">
      <c r="A220" s="1">
        <v>2021</v>
      </c>
      <c r="B220" s="1" t="s">
        <v>2</v>
      </c>
      <c r="C220" s="1" t="s">
        <v>15</v>
      </c>
      <c r="D220" s="5" t="s">
        <v>26</v>
      </c>
      <c r="E220" s="6">
        <v>78</v>
      </c>
      <c r="F220" s="6">
        <v>4577.2</v>
      </c>
      <c r="G220" s="6">
        <v>5126.4639999999999</v>
      </c>
      <c r="H220" s="3">
        <v>915.44</v>
      </c>
      <c r="I220" s="4" t="s">
        <v>40</v>
      </c>
    </row>
    <row r="221" spans="1:9" ht="18" customHeight="1">
      <c r="A221" s="1">
        <v>2021</v>
      </c>
      <c r="B221" s="1" t="s">
        <v>2</v>
      </c>
      <c r="C221" s="1" t="s">
        <v>15</v>
      </c>
      <c r="D221" s="5" t="s">
        <v>24</v>
      </c>
      <c r="E221" s="6">
        <v>76</v>
      </c>
      <c r="F221" s="6">
        <v>4576.8999999999996</v>
      </c>
      <c r="G221" s="6">
        <v>5126.1279999999997</v>
      </c>
      <c r="H221" s="3">
        <v>915.38</v>
      </c>
      <c r="I221" s="4" t="s">
        <v>40</v>
      </c>
    </row>
    <row r="222" spans="1:9" ht="18" customHeight="1">
      <c r="A222" s="1">
        <v>2021</v>
      </c>
      <c r="B222" s="1" t="s">
        <v>2</v>
      </c>
      <c r="C222" s="1" t="s">
        <v>15</v>
      </c>
      <c r="D222" s="5" t="s">
        <v>25</v>
      </c>
      <c r="E222" s="6">
        <v>46</v>
      </c>
      <c r="F222" s="6">
        <v>200</v>
      </c>
      <c r="G222" s="6">
        <v>224</v>
      </c>
      <c r="H222" s="3">
        <v>40</v>
      </c>
      <c r="I222" s="4" t="s">
        <v>40</v>
      </c>
    </row>
    <row r="223" spans="1:9" ht="18" customHeight="1">
      <c r="A223" s="1">
        <v>2021</v>
      </c>
      <c r="B223" s="1" t="s">
        <v>2</v>
      </c>
      <c r="C223" s="1" t="s">
        <v>15</v>
      </c>
      <c r="D223" s="5" t="s">
        <v>23</v>
      </c>
      <c r="E223" s="6">
        <v>34</v>
      </c>
      <c r="F223" s="6">
        <v>4576.8</v>
      </c>
      <c r="G223" s="6">
        <v>5126.0160000000005</v>
      </c>
      <c r="H223" s="3">
        <v>915.36000000000013</v>
      </c>
      <c r="I223" s="4" t="s">
        <v>40</v>
      </c>
    </row>
    <row r="224" spans="1:9" ht="18" customHeight="1">
      <c r="A224" s="1">
        <v>2021</v>
      </c>
      <c r="B224" s="1" t="s">
        <v>2</v>
      </c>
      <c r="C224" s="1" t="s">
        <v>13</v>
      </c>
      <c r="D224" s="2" t="s">
        <v>34</v>
      </c>
      <c r="E224" s="3">
        <v>7</v>
      </c>
      <c r="F224" s="3">
        <v>200</v>
      </c>
      <c r="G224" s="3">
        <v>224</v>
      </c>
      <c r="H224" s="3">
        <v>40</v>
      </c>
      <c r="I224" s="4" t="s">
        <v>40</v>
      </c>
    </row>
    <row r="225" spans="1:9" ht="18" customHeight="1">
      <c r="A225" s="1">
        <v>2021</v>
      </c>
      <c r="B225" s="1" t="s">
        <v>2</v>
      </c>
      <c r="C225" s="1" t="s">
        <v>15</v>
      </c>
      <c r="D225" s="5" t="s">
        <v>27</v>
      </c>
      <c r="E225" s="6">
        <v>3</v>
      </c>
      <c r="F225" s="6">
        <v>4577.3</v>
      </c>
      <c r="G225" s="6">
        <v>5126.576</v>
      </c>
      <c r="H225" s="3">
        <v>915.46</v>
      </c>
      <c r="I225" s="4" t="s">
        <v>40</v>
      </c>
    </row>
    <row r="226" spans="1:9" ht="18" customHeight="1">
      <c r="A226" s="1">
        <v>2021</v>
      </c>
      <c r="B226" s="1" t="s">
        <v>2</v>
      </c>
      <c r="C226" s="1" t="s">
        <v>32</v>
      </c>
      <c r="D226" s="5" t="s">
        <v>32</v>
      </c>
      <c r="E226" s="6">
        <v>2</v>
      </c>
      <c r="F226" s="6">
        <v>6600</v>
      </c>
      <c r="G226" s="6">
        <v>7392</v>
      </c>
      <c r="H226" s="3">
        <v>1320</v>
      </c>
      <c r="I226" s="4" t="s">
        <v>40</v>
      </c>
    </row>
    <row r="227" spans="1:9" ht="18" customHeight="1">
      <c r="A227" s="1">
        <v>2021</v>
      </c>
      <c r="B227" s="1" t="s">
        <v>3</v>
      </c>
      <c r="C227" s="1" t="s">
        <v>14</v>
      </c>
      <c r="D227" s="2" t="s">
        <v>36</v>
      </c>
      <c r="E227" s="3">
        <v>3566</v>
      </c>
      <c r="F227" s="3">
        <v>4577.3</v>
      </c>
      <c r="G227" s="3">
        <v>5126.576</v>
      </c>
      <c r="H227" s="3">
        <v>915.46</v>
      </c>
      <c r="I227" s="4" t="s">
        <v>40</v>
      </c>
    </row>
    <row r="228" spans="1:9" ht="18" customHeight="1">
      <c r="A228" s="1">
        <v>2021</v>
      </c>
      <c r="B228" s="1" t="s">
        <v>3</v>
      </c>
      <c r="C228" s="1" t="s">
        <v>14</v>
      </c>
      <c r="D228" s="2" t="s">
        <v>37</v>
      </c>
      <c r="E228" s="3">
        <v>2498</v>
      </c>
      <c r="F228" s="3">
        <v>8000</v>
      </c>
      <c r="G228" s="3">
        <v>8960</v>
      </c>
      <c r="H228" s="3">
        <v>1600</v>
      </c>
      <c r="I228" s="4" t="s">
        <v>40</v>
      </c>
    </row>
    <row r="229" spans="1:9" ht="18" customHeight="1">
      <c r="A229" s="1">
        <v>2021</v>
      </c>
      <c r="B229" s="1" t="s">
        <v>3</v>
      </c>
      <c r="C229" s="1" t="s">
        <v>13</v>
      </c>
      <c r="D229" s="2" t="s">
        <v>35</v>
      </c>
      <c r="E229" s="3">
        <v>1245</v>
      </c>
      <c r="F229" s="3">
        <v>4577.2</v>
      </c>
      <c r="G229" s="3">
        <v>5126.4639999999999</v>
      </c>
      <c r="H229" s="3">
        <v>915.44</v>
      </c>
      <c r="I229" s="4" t="s">
        <v>40</v>
      </c>
    </row>
    <row r="230" spans="1:9" ht="18" customHeight="1">
      <c r="A230" s="1">
        <v>2021</v>
      </c>
      <c r="B230" s="1" t="s">
        <v>3</v>
      </c>
      <c r="C230" s="1" t="s">
        <v>38</v>
      </c>
      <c r="D230" s="5" t="s">
        <v>30</v>
      </c>
      <c r="E230" s="6">
        <v>644</v>
      </c>
      <c r="F230" s="6">
        <v>5743.5</v>
      </c>
      <c r="G230" s="6">
        <v>6432.72</v>
      </c>
      <c r="H230" s="3">
        <v>1148.7</v>
      </c>
      <c r="I230" s="4" t="s">
        <v>40</v>
      </c>
    </row>
    <row r="231" spans="1:9" ht="18" customHeight="1">
      <c r="A231" s="1">
        <v>2021</v>
      </c>
      <c r="B231" s="1" t="s">
        <v>3</v>
      </c>
      <c r="C231" s="1" t="s">
        <v>12</v>
      </c>
      <c r="D231" s="5" t="s">
        <v>29</v>
      </c>
      <c r="E231" s="6">
        <v>643</v>
      </c>
      <c r="F231" s="6">
        <v>7000</v>
      </c>
      <c r="G231" s="6">
        <v>7840</v>
      </c>
      <c r="H231" s="3">
        <v>1400</v>
      </c>
      <c r="I231" s="4" t="s">
        <v>40</v>
      </c>
    </row>
    <row r="232" spans="1:9" ht="18" customHeight="1">
      <c r="A232" s="1">
        <v>2021</v>
      </c>
      <c r="B232" s="1" t="s">
        <v>3</v>
      </c>
      <c r="C232" s="1" t="s">
        <v>38</v>
      </c>
      <c r="D232" s="5" t="s">
        <v>31</v>
      </c>
      <c r="E232" s="6">
        <v>455</v>
      </c>
      <c r="F232" s="6">
        <v>4578.6000000000004</v>
      </c>
      <c r="G232" s="6">
        <v>5128.0320000000002</v>
      </c>
      <c r="H232" s="3">
        <v>915.72000000000014</v>
      </c>
      <c r="I232" s="4" t="s">
        <v>40</v>
      </c>
    </row>
    <row r="233" spans="1:9" ht="18" customHeight="1">
      <c r="A233" s="1">
        <v>2021</v>
      </c>
      <c r="B233" s="1" t="s">
        <v>3</v>
      </c>
      <c r="C233" s="1" t="s">
        <v>12</v>
      </c>
      <c r="D233" s="5" t="s">
        <v>28</v>
      </c>
      <c r="E233" s="7">
        <v>345</v>
      </c>
      <c r="F233" s="7">
        <v>7000</v>
      </c>
      <c r="G233" s="7">
        <v>7840</v>
      </c>
      <c r="H233" s="3">
        <v>1400</v>
      </c>
      <c r="I233" s="4" t="s">
        <v>40</v>
      </c>
    </row>
    <row r="234" spans="1:9" ht="18" customHeight="1">
      <c r="A234" s="1">
        <v>2021</v>
      </c>
      <c r="B234" s="1" t="s">
        <v>3</v>
      </c>
      <c r="C234" s="1" t="s">
        <v>13</v>
      </c>
      <c r="D234" s="2" t="s">
        <v>33</v>
      </c>
      <c r="E234" s="3">
        <v>122</v>
      </c>
      <c r="F234" s="3">
        <v>100</v>
      </c>
      <c r="G234" s="3">
        <v>112</v>
      </c>
      <c r="H234" s="3">
        <v>20</v>
      </c>
      <c r="I234" s="4" t="s">
        <v>40</v>
      </c>
    </row>
    <row r="235" spans="1:9" ht="18" customHeight="1">
      <c r="A235" s="1">
        <v>2021</v>
      </c>
      <c r="B235" s="1" t="s">
        <v>3</v>
      </c>
      <c r="C235" s="1" t="s">
        <v>15</v>
      </c>
      <c r="D235" s="5" t="s">
        <v>26</v>
      </c>
      <c r="E235" s="6">
        <v>78</v>
      </c>
      <c r="F235" s="6">
        <v>4577.2</v>
      </c>
      <c r="G235" s="6">
        <v>5126.4639999999999</v>
      </c>
      <c r="H235" s="3">
        <v>915.44</v>
      </c>
      <c r="I235" s="4" t="s">
        <v>40</v>
      </c>
    </row>
    <row r="236" spans="1:9" ht="18" customHeight="1">
      <c r="A236" s="1">
        <v>2021</v>
      </c>
      <c r="B236" s="1" t="s">
        <v>3</v>
      </c>
      <c r="C236" s="1" t="s">
        <v>15</v>
      </c>
      <c r="D236" s="5" t="s">
        <v>24</v>
      </c>
      <c r="E236" s="6">
        <v>76</v>
      </c>
      <c r="F236" s="6">
        <v>4576.8999999999996</v>
      </c>
      <c r="G236" s="6">
        <v>5126.1279999999997</v>
      </c>
      <c r="H236" s="3">
        <v>915.38</v>
      </c>
      <c r="I236" s="4" t="s">
        <v>40</v>
      </c>
    </row>
    <row r="237" spans="1:9" ht="18" customHeight="1">
      <c r="A237" s="1">
        <v>2021</v>
      </c>
      <c r="B237" s="1" t="s">
        <v>3</v>
      </c>
      <c r="C237" s="1" t="s">
        <v>15</v>
      </c>
      <c r="D237" s="5" t="s">
        <v>25</v>
      </c>
      <c r="E237" s="6">
        <v>46</v>
      </c>
      <c r="F237" s="6">
        <v>200</v>
      </c>
      <c r="G237" s="6">
        <v>224</v>
      </c>
      <c r="H237" s="3">
        <v>40</v>
      </c>
      <c r="I237" s="4" t="s">
        <v>40</v>
      </c>
    </row>
    <row r="238" spans="1:9" ht="18" customHeight="1">
      <c r="A238" s="1">
        <v>2021</v>
      </c>
      <c r="B238" s="1" t="s">
        <v>3</v>
      </c>
      <c r="C238" s="1" t="s">
        <v>15</v>
      </c>
      <c r="D238" s="5" t="s">
        <v>23</v>
      </c>
      <c r="E238" s="6">
        <v>34</v>
      </c>
      <c r="F238" s="6">
        <v>4576.8</v>
      </c>
      <c r="G238" s="6">
        <v>5126.0160000000005</v>
      </c>
      <c r="H238" s="3">
        <v>915.36000000000013</v>
      </c>
      <c r="I238" s="4" t="s">
        <v>40</v>
      </c>
    </row>
    <row r="239" spans="1:9" ht="18" customHeight="1">
      <c r="A239" s="1">
        <v>2021</v>
      </c>
      <c r="B239" s="1" t="s">
        <v>3</v>
      </c>
      <c r="C239" s="1" t="s">
        <v>13</v>
      </c>
      <c r="D239" s="2" t="s">
        <v>34</v>
      </c>
      <c r="E239" s="3">
        <v>7</v>
      </c>
      <c r="F239" s="3">
        <v>200</v>
      </c>
      <c r="G239" s="3">
        <v>224</v>
      </c>
      <c r="H239" s="3">
        <v>40</v>
      </c>
      <c r="I239" s="4" t="s">
        <v>40</v>
      </c>
    </row>
    <row r="240" spans="1:9" ht="18" customHeight="1">
      <c r="A240" s="1">
        <v>2021</v>
      </c>
      <c r="B240" s="1" t="s">
        <v>3</v>
      </c>
      <c r="C240" s="1" t="s">
        <v>15</v>
      </c>
      <c r="D240" s="5" t="s">
        <v>27</v>
      </c>
      <c r="E240" s="6">
        <v>3</v>
      </c>
      <c r="F240" s="6">
        <v>4577.3</v>
      </c>
      <c r="G240" s="6">
        <v>5126.576</v>
      </c>
      <c r="H240" s="3">
        <v>915.46</v>
      </c>
      <c r="I240" s="4" t="s">
        <v>40</v>
      </c>
    </row>
    <row r="241" spans="1:9" ht="18" customHeight="1">
      <c r="A241" s="1">
        <v>2021</v>
      </c>
      <c r="B241" s="1" t="s">
        <v>3</v>
      </c>
      <c r="C241" s="1" t="s">
        <v>32</v>
      </c>
      <c r="D241" s="5" t="s">
        <v>32</v>
      </c>
      <c r="E241" s="6">
        <v>2</v>
      </c>
      <c r="F241" s="6">
        <v>7920</v>
      </c>
      <c r="G241" s="6">
        <v>10296</v>
      </c>
      <c r="H241" s="3">
        <v>1584</v>
      </c>
      <c r="I241" s="4" t="s">
        <v>40</v>
      </c>
    </row>
    <row r="242" spans="1:9" ht="18" customHeight="1">
      <c r="A242" s="1">
        <v>2021</v>
      </c>
      <c r="B242" s="1" t="s">
        <v>4</v>
      </c>
      <c r="C242" s="1" t="s">
        <v>14</v>
      </c>
      <c r="D242" s="2" t="s">
        <v>36</v>
      </c>
      <c r="E242" s="3">
        <v>3566</v>
      </c>
      <c r="F242" s="3">
        <v>5492.76</v>
      </c>
      <c r="G242" s="3">
        <v>7140.5879999999997</v>
      </c>
      <c r="H242" s="3">
        <v>1098.5520000000001</v>
      </c>
      <c r="I242" s="4" t="s">
        <v>40</v>
      </c>
    </row>
    <row r="243" spans="1:9" ht="18" customHeight="1">
      <c r="A243" s="1">
        <v>2021</v>
      </c>
      <c r="B243" s="1" t="s">
        <v>4</v>
      </c>
      <c r="C243" s="1" t="s">
        <v>14</v>
      </c>
      <c r="D243" s="2" t="s">
        <v>37</v>
      </c>
      <c r="E243" s="3">
        <v>2498</v>
      </c>
      <c r="F243" s="3">
        <v>9600</v>
      </c>
      <c r="G243" s="3">
        <v>12480</v>
      </c>
      <c r="H243" s="3">
        <v>1920</v>
      </c>
      <c r="I243" s="4" t="s">
        <v>40</v>
      </c>
    </row>
    <row r="244" spans="1:9" ht="18" customHeight="1">
      <c r="A244" s="1">
        <v>2021</v>
      </c>
      <c r="B244" s="1" t="s">
        <v>4</v>
      </c>
      <c r="C244" s="1" t="s">
        <v>13</v>
      </c>
      <c r="D244" s="2" t="s">
        <v>35</v>
      </c>
      <c r="E244" s="3">
        <v>1245</v>
      </c>
      <c r="F244" s="3">
        <v>5492.6399999999994</v>
      </c>
      <c r="G244" s="3">
        <v>7140.4319999999989</v>
      </c>
      <c r="H244" s="3">
        <v>1098.528</v>
      </c>
      <c r="I244" s="4" t="s">
        <v>40</v>
      </c>
    </row>
    <row r="245" spans="1:9" ht="18" customHeight="1">
      <c r="A245" s="1">
        <v>2021</v>
      </c>
      <c r="B245" s="1" t="s">
        <v>4</v>
      </c>
      <c r="C245" s="1" t="s">
        <v>38</v>
      </c>
      <c r="D245" s="5" t="s">
        <v>30</v>
      </c>
      <c r="E245" s="6">
        <v>644</v>
      </c>
      <c r="F245" s="6">
        <v>6892.2</v>
      </c>
      <c r="G245" s="6">
        <v>8959.86</v>
      </c>
      <c r="H245" s="3">
        <v>1378.44</v>
      </c>
      <c r="I245" s="4" t="s">
        <v>40</v>
      </c>
    </row>
    <row r="246" spans="1:9" ht="18" customHeight="1">
      <c r="A246" s="1">
        <v>2021</v>
      </c>
      <c r="B246" s="1" t="s">
        <v>4</v>
      </c>
      <c r="C246" s="1" t="s">
        <v>12</v>
      </c>
      <c r="D246" s="5" t="s">
        <v>29</v>
      </c>
      <c r="E246" s="6">
        <v>643</v>
      </c>
      <c r="F246" s="6">
        <v>8400</v>
      </c>
      <c r="G246" s="6">
        <v>10920</v>
      </c>
      <c r="H246" s="3">
        <v>1680</v>
      </c>
      <c r="I246" s="4" t="s">
        <v>40</v>
      </c>
    </row>
    <row r="247" spans="1:9" ht="18" customHeight="1">
      <c r="A247" s="1">
        <v>2021</v>
      </c>
      <c r="B247" s="1" t="s">
        <v>4</v>
      </c>
      <c r="C247" s="1" t="s">
        <v>38</v>
      </c>
      <c r="D247" s="5" t="s">
        <v>31</v>
      </c>
      <c r="E247" s="6">
        <v>455</v>
      </c>
      <c r="F247" s="6">
        <v>5494.3200000000006</v>
      </c>
      <c r="G247" s="6">
        <v>7142.6160000000009</v>
      </c>
      <c r="H247" s="3">
        <v>1098.8640000000003</v>
      </c>
      <c r="I247" s="4" t="s">
        <v>40</v>
      </c>
    </row>
    <row r="248" spans="1:9" ht="18" customHeight="1">
      <c r="A248" s="1">
        <v>2021</v>
      </c>
      <c r="B248" s="1" t="s">
        <v>4</v>
      </c>
      <c r="C248" s="1" t="s">
        <v>12</v>
      </c>
      <c r="D248" s="5" t="s">
        <v>28</v>
      </c>
      <c r="E248" s="7">
        <v>345</v>
      </c>
      <c r="F248" s="7">
        <v>8400</v>
      </c>
      <c r="G248" s="7">
        <v>10920</v>
      </c>
      <c r="H248" s="3">
        <v>1680</v>
      </c>
      <c r="I248" s="4" t="s">
        <v>40</v>
      </c>
    </row>
    <row r="249" spans="1:9" ht="18" customHeight="1">
      <c r="A249" s="1">
        <v>2021</v>
      </c>
      <c r="B249" s="1" t="s">
        <v>4</v>
      </c>
      <c r="C249" s="1" t="s">
        <v>13</v>
      </c>
      <c r="D249" s="2" t="s">
        <v>33</v>
      </c>
      <c r="E249" s="3">
        <v>122</v>
      </c>
      <c r="F249" s="3">
        <v>120</v>
      </c>
      <c r="G249" s="3">
        <v>156</v>
      </c>
      <c r="H249" s="3">
        <v>24</v>
      </c>
      <c r="I249" s="4" t="s">
        <v>40</v>
      </c>
    </row>
    <row r="250" spans="1:9" ht="18" customHeight="1">
      <c r="A250" s="1">
        <v>2021</v>
      </c>
      <c r="B250" s="1" t="s">
        <v>4</v>
      </c>
      <c r="C250" s="1" t="s">
        <v>15</v>
      </c>
      <c r="D250" s="5" t="s">
        <v>26</v>
      </c>
      <c r="E250" s="6">
        <v>78</v>
      </c>
      <c r="F250" s="6">
        <v>4577.2</v>
      </c>
      <c r="G250" s="6">
        <v>5126.4639999999999</v>
      </c>
      <c r="H250" s="3">
        <v>915.44</v>
      </c>
      <c r="I250" s="4" t="s">
        <v>40</v>
      </c>
    </row>
    <row r="251" spans="1:9" ht="18" customHeight="1">
      <c r="A251" s="1">
        <v>2021</v>
      </c>
      <c r="B251" s="1" t="s">
        <v>4</v>
      </c>
      <c r="C251" s="1" t="s">
        <v>15</v>
      </c>
      <c r="D251" s="5" t="s">
        <v>24</v>
      </c>
      <c r="E251" s="6">
        <v>76</v>
      </c>
      <c r="F251" s="6">
        <v>4576.8999999999996</v>
      </c>
      <c r="G251" s="6">
        <v>5126.1279999999997</v>
      </c>
      <c r="H251" s="3">
        <v>915.38</v>
      </c>
      <c r="I251" s="4" t="s">
        <v>40</v>
      </c>
    </row>
    <row r="252" spans="1:9" ht="18" customHeight="1">
      <c r="A252" s="1">
        <v>2021</v>
      </c>
      <c r="B252" s="1" t="s">
        <v>4</v>
      </c>
      <c r="C252" s="1" t="s">
        <v>15</v>
      </c>
      <c r="D252" s="5" t="s">
        <v>25</v>
      </c>
      <c r="E252" s="6">
        <v>46</v>
      </c>
      <c r="F252" s="6">
        <v>200</v>
      </c>
      <c r="G252" s="6">
        <v>224</v>
      </c>
      <c r="H252" s="3">
        <v>40</v>
      </c>
      <c r="I252" s="4" t="s">
        <v>40</v>
      </c>
    </row>
    <row r="253" spans="1:9" ht="18" customHeight="1">
      <c r="A253" s="1">
        <v>2021</v>
      </c>
      <c r="B253" s="1" t="s">
        <v>4</v>
      </c>
      <c r="C253" s="1" t="s">
        <v>15</v>
      </c>
      <c r="D253" s="5" t="s">
        <v>23</v>
      </c>
      <c r="E253" s="6">
        <v>34</v>
      </c>
      <c r="F253" s="6">
        <v>4576.8</v>
      </c>
      <c r="G253" s="6">
        <v>5126.0160000000005</v>
      </c>
      <c r="H253" s="3">
        <v>915.36000000000013</v>
      </c>
      <c r="I253" s="4" t="s">
        <v>40</v>
      </c>
    </row>
    <row r="254" spans="1:9" ht="18" customHeight="1">
      <c r="A254" s="1">
        <v>2021</v>
      </c>
      <c r="B254" s="1" t="s">
        <v>4</v>
      </c>
      <c r="C254" s="1" t="s">
        <v>13</v>
      </c>
      <c r="D254" s="2" t="s">
        <v>34</v>
      </c>
      <c r="E254" s="3">
        <v>7</v>
      </c>
      <c r="F254" s="3">
        <v>200</v>
      </c>
      <c r="G254" s="3">
        <v>224</v>
      </c>
      <c r="H254" s="3">
        <v>40</v>
      </c>
      <c r="I254" s="4" t="s">
        <v>40</v>
      </c>
    </row>
    <row r="255" spans="1:9" ht="18" customHeight="1">
      <c r="A255" s="1">
        <v>2021</v>
      </c>
      <c r="B255" s="1" t="s">
        <v>4</v>
      </c>
      <c r="C255" s="1" t="s">
        <v>15</v>
      </c>
      <c r="D255" s="5" t="s">
        <v>27</v>
      </c>
      <c r="E255" s="6">
        <v>3</v>
      </c>
      <c r="F255" s="6">
        <v>4577.3</v>
      </c>
      <c r="G255" s="6">
        <v>5126.576</v>
      </c>
      <c r="H255" s="3">
        <v>915.46</v>
      </c>
      <c r="I255" s="4" t="s">
        <v>40</v>
      </c>
    </row>
    <row r="256" spans="1:9" ht="18" customHeight="1">
      <c r="A256" s="1">
        <v>2021</v>
      </c>
      <c r="B256" s="1" t="s">
        <v>4</v>
      </c>
      <c r="C256" s="1" t="s">
        <v>32</v>
      </c>
      <c r="D256" s="5" t="s">
        <v>32</v>
      </c>
      <c r="E256" s="6">
        <v>2</v>
      </c>
      <c r="F256" s="6">
        <v>6600</v>
      </c>
      <c r="G256" s="6">
        <v>7392</v>
      </c>
      <c r="H256" s="3">
        <v>1320</v>
      </c>
      <c r="I256" s="4" t="s">
        <v>40</v>
      </c>
    </row>
    <row r="257" spans="1:9" ht="18" customHeight="1">
      <c r="A257" s="1">
        <v>2021</v>
      </c>
      <c r="B257" s="1" t="s">
        <v>5</v>
      </c>
      <c r="C257" s="1" t="s">
        <v>14</v>
      </c>
      <c r="D257" s="2" t="s">
        <v>36</v>
      </c>
      <c r="E257" s="3">
        <v>3566</v>
      </c>
      <c r="F257" s="3">
        <v>4577.3</v>
      </c>
      <c r="G257" s="3">
        <v>5126.576</v>
      </c>
      <c r="H257" s="3">
        <v>915.46</v>
      </c>
      <c r="I257" s="4" t="s">
        <v>40</v>
      </c>
    </row>
    <row r="258" spans="1:9" ht="18" customHeight="1">
      <c r="A258" s="1">
        <v>2021</v>
      </c>
      <c r="B258" s="1" t="s">
        <v>5</v>
      </c>
      <c r="C258" s="1" t="s">
        <v>14</v>
      </c>
      <c r="D258" s="2" t="s">
        <v>37</v>
      </c>
      <c r="E258" s="3">
        <v>2498</v>
      </c>
      <c r="F258" s="3">
        <v>8000</v>
      </c>
      <c r="G258" s="3">
        <v>8960</v>
      </c>
      <c r="H258" s="3">
        <v>1600</v>
      </c>
      <c r="I258" s="4" t="s">
        <v>40</v>
      </c>
    </row>
    <row r="259" spans="1:9" ht="18" customHeight="1">
      <c r="A259" s="1">
        <v>2021</v>
      </c>
      <c r="B259" s="1" t="s">
        <v>5</v>
      </c>
      <c r="C259" s="1" t="s">
        <v>13</v>
      </c>
      <c r="D259" s="2" t="s">
        <v>35</v>
      </c>
      <c r="E259" s="3">
        <v>1245</v>
      </c>
      <c r="F259" s="3">
        <v>4577.2</v>
      </c>
      <c r="G259" s="3">
        <v>5126.4639999999999</v>
      </c>
      <c r="H259" s="3">
        <v>915.44</v>
      </c>
      <c r="I259" s="4" t="s">
        <v>40</v>
      </c>
    </row>
    <row r="260" spans="1:9" ht="18" customHeight="1">
      <c r="A260" s="1">
        <v>2021</v>
      </c>
      <c r="B260" s="1" t="s">
        <v>5</v>
      </c>
      <c r="C260" s="1" t="s">
        <v>38</v>
      </c>
      <c r="D260" s="5" t="s">
        <v>30</v>
      </c>
      <c r="E260" s="6">
        <v>644</v>
      </c>
      <c r="F260" s="6">
        <v>5743.5</v>
      </c>
      <c r="G260" s="6">
        <v>6432.72</v>
      </c>
      <c r="H260" s="3">
        <v>1148.7</v>
      </c>
      <c r="I260" s="4" t="s">
        <v>40</v>
      </c>
    </row>
    <row r="261" spans="1:9" ht="18" customHeight="1">
      <c r="A261" s="1">
        <v>2021</v>
      </c>
      <c r="B261" s="1" t="s">
        <v>5</v>
      </c>
      <c r="C261" s="1" t="s">
        <v>12</v>
      </c>
      <c r="D261" s="5" t="s">
        <v>29</v>
      </c>
      <c r="E261" s="6">
        <v>643</v>
      </c>
      <c r="F261" s="6">
        <v>7000</v>
      </c>
      <c r="G261" s="6">
        <v>7840</v>
      </c>
      <c r="H261" s="3">
        <v>1400</v>
      </c>
      <c r="I261" s="4" t="s">
        <v>40</v>
      </c>
    </row>
    <row r="262" spans="1:9" ht="18" customHeight="1">
      <c r="A262" s="1">
        <v>2021</v>
      </c>
      <c r="B262" s="1" t="s">
        <v>5</v>
      </c>
      <c r="C262" s="1" t="s">
        <v>38</v>
      </c>
      <c r="D262" s="5" t="s">
        <v>31</v>
      </c>
      <c r="E262" s="6">
        <v>455</v>
      </c>
      <c r="F262" s="6">
        <v>4578.6000000000004</v>
      </c>
      <c r="G262" s="6">
        <v>5128.0320000000002</v>
      </c>
      <c r="H262" s="3">
        <v>915.72000000000014</v>
      </c>
      <c r="I262" s="4" t="s">
        <v>40</v>
      </c>
    </row>
    <row r="263" spans="1:9" ht="18" customHeight="1">
      <c r="A263" s="1">
        <v>2021</v>
      </c>
      <c r="B263" s="1" t="s">
        <v>5</v>
      </c>
      <c r="C263" s="1" t="s">
        <v>12</v>
      </c>
      <c r="D263" s="5" t="s">
        <v>28</v>
      </c>
      <c r="E263" s="7">
        <v>345</v>
      </c>
      <c r="F263" s="7">
        <v>7000</v>
      </c>
      <c r="G263" s="7">
        <v>7840</v>
      </c>
      <c r="H263" s="3">
        <v>1400</v>
      </c>
      <c r="I263" s="4" t="s">
        <v>40</v>
      </c>
    </row>
    <row r="264" spans="1:9" ht="18" customHeight="1">
      <c r="A264" s="1">
        <v>2021</v>
      </c>
      <c r="B264" s="1" t="s">
        <v>5</v>
      </c>
      <c r="C264" s="1" t="s">
        <v>13</v>
      </c>
      <c r="D264" s="2" t="s">
        <v>33</v>
      </c>
      <c r="E264" s="3">
        <v>122</v>
      </c>
      <c r="F264" s="3">
        <v>100</v>
      </c>
      <c r="G264" s="3">
        <v>112</v>
      </c>
      <c r="H264" s="3">
        <v>20</v>
      </c>
      <c r="I264" s="4" t="s">
        <v>40</v>
      </c>
    </row>
    <row r="265" spans="1:9" ht="18" customHeight="1">
      <c r="A265" s="1">
        <v>2021</v>
      </c>
      <c r="B265" s="1" t="s">
        <v>5</v>
      </c>
      <c r="C265" s="1" t="s">
        <v>15</v>
      </c>
      <c r="D265" s="5" t="s">
        <v>26</v>
      </c>
      <c r="E265" s="6">
        <v>78</v>
      </c>
      <c r="F265" s="6">
        <v>4577.2</v>
      </c>
      <c r="G265" s="6">
        <v>5126.4639999999999</v>
      </c>
      <c r="H265" s="3">
        <v>915.44</v>
      </c>
      <c r="I265" s="4" t="s">
        <v>40</v>
      </c>
    </row>
    <row r="266" spans="1:9" ht="18" customHeight="1">
      <c r="A266" s="1">
        <v>2021</v>
      </c>
      <c r="B266" s="1" t="s">
        <v>5</v>
      </c>
      <c r="C266" s="1" t="s">
        <v>15</v>
      </c>
      <c r="D266" s="5" t="s">
        <v>24</v>
      </c>
      <c r="E266" s="6">
        <v>5034.5899999999992</v>
      </c>
      <c r="F266" s="6">
        <v>4576.8999999999996</v>
      </c>
      <c r="G266" s="6">
        <v>5126.1279999999997</v>
      </c>
      <c r="H266" s="3">
        <v>915.38</v>
      </c>
      <c r="I266" s="4" t="s">
        <v>40</v>
      </c>
    </row>
    <row r="267" spans="1:9" ht="18" customHeight="1">
      <c r="A267" s="1">
        <v>2021</v>
      </c>
      <c r="B267" s="1" t="s">
        <v>5</v>
      </c>
      <c r="C267" s="1" t="s">
        <v>15</v>
      </c>
      <c r="D267" s="5" t="s">
        <v>25</v>
      </c>
      <c r="E267" s="6">
        <v>220</v>
      </c>
      <c r="F267" s="6">
        <v>200</v>
      </c>
      <c r="G267" s="6">
        <v>224</v>
      </c>
      <c r="H267" s="3">
        <v>40</v>
      </c>
      <c r="I267" s="4" t="s">
        <v>40</v>
      </c>
    </row>
    <row r="268" spans="1:9" ht="18" customHeight="1">
      <c r="A268" s="1">
        <v>2021</v>
      </c>
      <c r="B268" s="1" t="s">
        <v>5</v>
      </c>
      <c r="C268" s="1" t="s">
        <v>15</v>
      </c>
      <c r="D268" s="5" t="s">
        <v>23</v>
      </c>
      <c r="E268" s="6">
        <v>5034.4800000000005</v>
      </c>
      <c r="F268" s="6">
        <v>4576.8</v>
      </c>
      <c r="G268" s="6">
        <v>5126.0160000000005</v>
      </c>
      <c r="H268" s="3">
        <v>915.36000000000013</v>
      </c>
      <c r="I268" s="4" t="s">
        <v>40</v>
      </c>
    </row>
    <row r="269" spans="1:9" ht="18" customHeight="1">
      <c r="A269" s="1">
        <v>2021</v>
      </c>
      <c r="B269" s="1" t="s">
        <v>5</v>
      </c>
      <c r="C269" s="1" t="s">
        <v>13</v>
      </c>
      <c r="D269" s="2" t="s">
        <v>34</v>
      </c>
      <c r="E269" s="3">
        <v>220</v>
      </c>
      <c r="F269" s="3">
        <v>200</v>
      </c>
      <c r="G269" s="3">
        <v>224</v>
      </c>
      <c r="H269" s="3">
        <v>40</v>
      </c>
      <c r="I269" s="4" t="s">
        <v>40</v>
      </c>
    </row>
    <row r="270" spans="1:9" ht="18" customHeight="1">
      <c r="A270" s="1">
        <v>2021</v>
      </c>
      <c r="B270" s="1" t="s">
        <v>5</v>
      </c>
      <c r="C270" s="1" t="s">
        <v>32</v>
      </c>
      <c r="D270" s="5" t="s">
        <v>32</v>
      </c>
      <c r="E270" s="6">
        <v>7260</v>
      </c>
      <c r="F270" s="6">
        <v>6600</v>
      </c>
      <c r="G270" s="6">
        <v>7392</v>
      </c>
      <c r="H270" s="3">
        <v>1320</v>
      </c>
      <c r="I270" s="4" t="s">
        <v>40</v>
      </c>
    </row>
    <row r="271" spans="1:9" ht="18" customHeight="1">
      <c r="A271" s="1">
        <v>2021</v>
      </c>
      <c r="B271" s="1" t="s">
        <v>5</v>
      </c>
      <c r="C271" s="1" t="s">
        <v>15</v>
      </c>
      <c r="D271" s="5" t="s">
        <v>27</v>
      </c>
      <c r="E271" s="6">
        <v>5035.0300000000007</v>
      </c>
      <c r="F271" s="6">
        <v>4577.3</v>
      </c>
      <c r="G271" s="6">
        <v>5126.576</v>
      </c>
      <c r="H271" s="3">
        <v>915.46</v>
      </c>
      <c r="I271" s="4" t="s">
        <v>40</v>
      </c>
    </row>
    <row r="272" spans="1:9" ht="18" customHeight="1">
      <c r="A272" s="1">
        <v>2021</v>
      </c>
      <c r="B272" s="1" t="s">
        <v>6</v>
      </c>
      <c r="C272" s="1" t="s">
        <v>14</v>
      </c>
      <c r="D272" s="2" t="s">
        <v>36</v>
      </c>
      <c r="E272" s="3">
        <v>5035.0300000000007</v>
      </c>
      <c r="F272" s="3">
        <v>4577.3</v>
      </c>
      <c r="G272" s="3">
        <v>5126.576</v>
      </c>
      <c r="H272" s="3">
        <v>915.46</v>
      </c>
      <c r="I272" s="4" t="s">
        <v>40</v>
      </c>
    </row>
    <row r="273" spans="1:9" ht="18" customHeight="1">
      <c r="A273" s="1">
        <v>2021</v>
      </c>
      <c r="B273" s="1" t="s">
        <v>6</v>
      </c>
      <c r="C273" s="1" t="s">
        <v>14</v>
      </c>
      <c r="D273" s="2" t="s">
        <v>37</v>
      </c>
      <c r="E273" s="3">
        <v>8800</v>
      </c>
      <c r="F273" s="3">
        <v>8000</v>
      </c>
      <c r="G273" s="3">
        <v>8960</v>
      </c>
      <c r="H273" s="3">
        <v>1600</v>
      </c>
      <c r="I273" s="4" t="s">
        <v>40</v>
      </c>
    </row>
    <row r="274" spans="1:9" ht="18" customHeight="1">
      <c r="A274" s="1">
        <v>2021</v>
      </c>
      <c r="B274" s="1" t="s">
        <v>6</v>
      </c>
      <c r="C274" s="1" t="s">
        <v>13</v>
      </c>
      <c r="D274" s="2" t="s">
        <v>35</v>
      </c>
      <c r="E274" s="3">
        <v>5034.92</v>
      </c>
      <c r="F274" s="3">
        <v>4577.2</v>
      </c>
      <c r="G274" s="3">
        <v>5126.4639999999999</v>
      </c>
      <c r="H274" s="3">
        <v>915.44</v>
      </c>
      <c r="I274" s="4" t="s">
        <v>40</v>
      </c>
    </row>
    <row r="275" spans="1:9" ht="18" customHeight="1">
      <c r="A275" s="1">
        <v>2021</v>
      </c>
      <c r="B275" s="1" t="s">
        <v>6</v>
      </c>
      <c r="C275" s="1" t="s">
        <v>38</v>
      </c>
      <c r="D275" s="5" t="s">
        <v>30</v>
      </c>
      <c r="E275" s="6">
        <v>644</v>
      </c>
      <c r="F275" s="6">
        <v>5743.5</v>
      </c>
      <c r="G275" s="6">
        <v>6432.72</v>
      </c>
      <c r="H275" s="3">
        <v>1148.7</v>
      </c>
      <c r="I275" s="4" t="s">
        <v>40</v>
      </c>
    </row>
    <row r="276" spans="1:9" ht="18" customHeight="1">
      <c r="A276" s="1">
        <v>2021</v>
      </c>
      <c r="B276" s="1" t="s">
        <v>6</v>
      </c>
      <c r="C276" s="1" t="s">
        <v>12</v>
      </c>
      <c r="D276" s="5" t="s">
        <v>29</v>
      </c>
      <c r="E276" s="6">
        <v>643</v>
      </c>
      <c r="F276" s="6">
        <v>7000</v>
      </c>
      <c r="G276" s="6">
        <v>7840</v>
      </c>
      <c r="H276" s="3">
        <v>1400</v>
      </c>
      <c r="I276" s="4" t="s">
        <v>40</v>
      </c>
    </row>
    <row r="277" spans="1:9" ht="18" customHeight="1">
      <c r="A277" s="1">
        <v>2021</v>
      </c>
      <c r="B277" s="1" t="s">
        <v>6</v>
      </c>
      <c r="C277" s="1" t="s">
        <v>38</v>
      </c>
      <c r="D277" s="5" t="s">
        <v>31</v>
      </c>
      <c r="E277" s="6">
        <v>455</v>
      </c>
      <c r="F277" s="6">
        <v>4578.6000000000004</v>
      </c>
      <c r="G277" s="6">
        <v>5128.0320000000002</v>
      </c>
      <c r="H277" s="3">
        <v>915.72000000000014</v>
      </c>
      <c r="I277" s="4" t="s">
        <v>40</v>
      </c>
    </row>
    <row r="278" spans="1:9" ht="18" customHeight="1">
      <c r="A278" s="1">
        <v>2021</v>
      </c>
      <c r="B278" s="1" t="s">
        <v>6</v>
      </c>
      <c r="C278" s="1" t="s">
        <v>12</v>
      </c>
      <c r="D278" s="5" t="s">
        <v>28</v>
      </c>
      <c r="E278" s="7">
        <v>345</v>
      </c>
      <c r="F278" s="7">
        <v>7000</v>
      </c>
      <c r="G278" s="7">
        <v>7840</v>
      </c>
      <c r="H278" s="3">
        <v>1400</v>
      </c>
      <c r="I278" s="4" t="s">
        <v>40</v>
      </c>
    </row>
    <row r="279" spans="1:9" ht="18" customHeight="1">
      <c r="A279" s="1">
        <v>2021</v>
      </c>
      <c r="B279" s="1" t="s">
        <v>6</v>
      </c>
      <c r="C279" s="1" t="s">
        <v>13</v>
      </c>
      <c r="D279" s="2" t="s">
        <v>33</v>
      </c>
      <c r="E279" s="3">
        <v>122</v>
      </c>
      <c r="F279" s="3">
        <v>100</v>
      </c>
      <c r="G279" s="3">
        <v>112</v>
      </c>
      <c r="H279" s="3">
        <v>20</v>
      </c>
      <c r="I279" s="4" t="s">
        <v>40</v>
      </c>
    </row>
    <row r="280" spans="1:9" ht="18" customHeight="1">
      <c r="A280" s="1">
        <v>2021</v>
      </c>
      <c r="B280" s="1" t="s">
        <v>6</v>
      </c>
      <c r="C280" s="1" t="s">
        <v>15</v>
      </c>
      <c r="D280" s="5" t="s">
        <v>26</v>
      </c>
      <c r="E280" s="6">
        <v>78</v>
      </c>
      <c r="F280" s="6">
        <v>4577.2</v>
      </c>
      <c r="G280" s="6">
        <v>5126.4639999999999</v>
      </c>
      <c r="H280" s="3">
        <v>915.44</v>
      </c>
      <c r="I280" s="4" t="s">
        <v>40</v>
      </c>
    </row>
    <row r="281" spans="1:9" ht="18" customHeight="1">
      <c r="A281" s="1">
        <v>2021</v>
      </c>
      <c r="B281" s="1" t="s">
        <v>6</v>
      </c>
      <c r="C281" s="1" t="s">
        <v>15</v>
      </c>
      <c r="D281" s="5" t="s">
        <v>24</v>
      </c>
      <c r="E281" s="6">
        <v>76</v>
      </c>
      <c r="F281" s="6">
        <v>4576.8999999999996</v>
      </c>
      <c r="G281" s="6">
        <v>5126.1279999999997</v>
      </c>
      <c r="H281" s="3">
        <v>915.38</v>
      </c>
      <c r="I281" s="4" t="s">
        <v>40</v>
      </c>
    </row>
    <row r="282" spans="1:9" ht="18" customHeight="1">
      <c r="A282" s="1">
        <v>2021</v>
      </c>
      <c r="B282" s="1" t="s">
        <v>6</v>
      </c>
      <c r="C282" s="1" t="s">
        <v>15</v>
      </c>
      <c r="D282" s="5" t="s">
        <v>25</v>
      </c>
      <c r="E282" s="6">
        <v>46</v>
      </c>
      <c r="F282" s="6">
        <v>200</v>
      </c>
      <c r="G282" s="6">
        <v>224</v>
      </c>
      <c r="H282" s="3">
        <v>40</v>
      </c>
      <c r="I282" s="4" t="s">
        <v>40</v>
      </c>
    </row>
    <row r="283" spans="1:9" ht="18" customHeight="1">
      <c r="A283" s="1">
        <v>2021</v>
      </c>
      <c r="B283" s="1" t="s">
        <v>6</v>
      </c>
      <c r="C283" s="1" t="s">
        <v>15</v>
      </c>
      <c r="D283" s="5" t="s">
        <v>23</v>
      </c>
      <c r="E283" s="6">
        <v>34</v>
      </c>
      <c r="F283" s="6">
        <v>4576.8</v>
      </c>
      <c r="G283" s="6">
        <v>5126.0160000000005</v>
      </c>
      <c r="H283" s="3">
        <v>915.36000000000013</v>
      </c>
      <c r="I283" s="4" t="s">
        <v>40</v>
      </c>
    </row>
    <row r="284" spans="1:9" ht="18" customHeight="1">
      <c r="A284" s="1">
        <v>2021</v>
      </c>
      <c r="B284" s="1" t="s">
        <v>6</v>
      </c>
      <c r="C284" s="1" t="s">
        <v>13</v>
      </c>
      <c r="D284" s="2" t="s">
        <v>34</v>
      </c>
      <c r="E284" s="3">
        <v>7</v>
      </c>
      <c r="F284" s="3">
        <v>200</v>
      </c>
      <c r="G284" s="3">
        <v>224</v>
      </c>
      <c r="H284" s="3">
        <v>40</v>
      </c>
      <c r="I284" s="4" t="s">
        <v>40</v>
      </c>
    </row>
    <row r="285" spans="1:9" ht="18" customHeight="1">
      <c r="A285" s="1">
        <v>2021</v>
      </c>
      <c r="B285" s="1" t="s">
        <v>6</v>
      </c>
      <c r="C285" s="1" t="s">
        <v>15</v>
      </c>
      <c r="D285" s="5" t="s">
        <v>27</v>
      </c>
      <c r="E285" s="6">
        <v>3</v>
      </c>
      <c r="F285" s="6">
        <v>4577.3</v>
      </c>
      <c r="G285" s="6">
        <v>5126.576</v>
      </c>
      <c r="H285" s="3">
        <v>915.46</v>
      </c>
      <c r="I285" s="4" t="s">
        <v>40</v>
      </c>
    </row>
    <row r="286" spans="1:9" ht="18" customHeight="1">
      <c r="A286" s="1">
        <v>2021</v>
      </c>
      <c r="B286" s="1" t="s">
        <v>6</v>
      </c>
      <c r="C286" s="1" t="s">
        <v>32</v>
      </c>
      <c r="D286" s="5" t="s">
        <v>32</v>
      </c>
      <c r="E286" s="6">
        <v>2</v>
      </c>
      <c r="F286" s="6">
        <v>6600</v>
      </c>
      <c r="G286" s="6">
        <v>7392</v>
      </c>
      <c r="H286" s="3">
        <v>1320</v>
      </c>
      <c r="I286" s="4" t="s">
        <v>40</v>
      </c>
    </row>
    <row r="287" spans="1:9" ht="18" customHeight="1">
      <c r="A287" s="1">
        <v>2021</v>
      </c>
      <c r="B287" s="1" t="s">
        <v>7</v>
      </c>
      <c r="C287" s="1" t="s">
        <v>14</v>
      </c>
      <c r="D287" s="2" t="s">
        <v>36</v>
      </c>
      <c r="E287" s="3">
        <v>3566</v>
      </c>
      <c r="F287" s="3">
        <v>4577.3</v>
      </c>
      <c r="G287" s="3">
        <v>5126.576</v>
      </c>
      <c r="H287" s="3">
        <v>915.46</v>
      </c>
      <c r="I287" s="4" t="s">
        <v>40</v>
      </c>
    </row>
    <row r="288" spans="1:9" ht="18" customHeight="1">
      <c r="A288" s="1">
        <v>2021</v>
      </c>
      <c r="B288" s="1" t="s">
        <v>7</v>
      </c>
      <c r="C288" s="1" t="s">
        <v>14</v>
      </c>
      <c r="D288" s="2" t="s">
        <v>37</v>
      </c>
      <c r="E288" s="3">
        <v>2498</v>
      </c>
      <c r="F288" s="3">
        <v>8000</v>
      </c>
      <c r="G288" s="3">
        <v>8960</v>
      </c>
      <c r="H288" s="3">
        <v>1600</v>
      </c>
      <c r="I288" s="4" t="s">
        <v>40</v>
      </c>
    </row>
    <row r="289" spans="1:9" ht="18" customHeight="1">
      <c r="A289" s="1">
        <v>2021</v>
      </c>
      <c r="B289" s="1" t="s">
        <v>7</v>
      </c>
      <c r="C289" s="1" t="s">
        <v>13</v>
      </c>
      <c r="D289" s="2" t="s">
        <v>35</v>
      </c>
      <c r="E289" s="3">
        <v>1245</v>
      </c>
      <c r="F289" s="3">
        <v>4577.2</v>
      </c>
      <c r="G289" s="3">
        <v>5126.4639999999999</v>
      </c>
      <c r="H289" s="3">
        <v>915.44</v>
      </c>
      <c r="I289" s="4" t="s">
        <v>40</v>
      </c>
    </row>
    <row r="290" spans="1:9" ht="18" customHeight="1">
      <c r="A290" s="1">
        <v>2021</v>
      </c>
      <c r="B290" s="1" t="s">
        <v>7</v>
      </c>
      <c r="C290" s="1" t="s">
        <v>38</v>
      </c>
      <c r="D290" s="5" t="s">
        <v>30</v>
      </c>
      <c r="E290" s="6">
        <v>644</v>
      </c>
      <c r="F290" s="6">
        <v>5743.5</v>
      </c>
      <c r="G290" s="6">
        <v>6432.72</v>
      </c>
      <c r="H290" s="3">
        <v>1148.7</v>
      </c>
      <c r="I290" s="4" t="s">
        <v>40</v>
      </c>
    </row>
    <row r="291" spans="1:9" ht="18" customHeight="1">
      <c r="A291" s="1">
        <v>2021</v>
      </c>
      <c r="B291" s="1" t="s">
        <v>7</v>
      </c>
      <c r="C291" s="1" t="s">
        <v>12</v>
      </c>
      <c r="D291" s="5" t="s">
        <v>29</v>
      </c>
      <c r="E291" s="6">
        <v>643</v>
      </c>
      <c r="F291" s="6">
        <v>7000</v>
      </c>
      <c r="G291" s="6">
        <v>7840</v>
      </c>
      <c r="H291" s="3">
        <v>1400</v>
      </c>
      <c r="I291" s="4" t="s">
        <v>40</v>
      </c>
    </row>
    <row r="292" spans="1:9" ht="18" customHeight="1">
      <c r="A292" s="1">
        <v>2021</v>
      </c>
      <c r="B292" s="1" t="s">
        <v>7</v>
      </c>
      <c r="C292" s="1" t="s">
        <v>38</v>
      </c>
      <c r="D292" s="5" t="s">
        <v>31</v>
      </c>
      <c r="E292" s="6">
        <v>455</v>
      </c>
      <c r="F292" s="6">
        <v>5036.46</v>
      </c>
      <c r="G292" s="6">
        <v>5128.0320000000002</v>
      </c>
      <c r="H292" s="3">
        <v>1007.292</v>
      </c>
      <c r="I292" s="4" t="s">
        <v>40</v>
      </c>
    </row>
    <row r="293" spans="1:9" ht="18" customHeight="1">
      <c r="A293" s="1">
        <v>2021</v>
      </c>
      <c r="B293" s="1" t="s">
        <v>7</v>
      </c>
      <c r="C293" s="1" t="s">
        <v>12</v>
      </c>
      <c r="D293" s="5" t="s">
        <v>28</v>
      </c>
      <c r="E293" s="7">
        <v>345</v>
      </c>
      <c r="F293" s="7">
        <v>7700</v>
      </c>
      <c r="G293" s="7">
        <v>7840</v>
      </c>
      <c r="H293" s="3">
        <v>1540</v>
      </c>
      <c r="I293" s="4" t="s">
        <v>40</v>
      </c>
    </row>
    <row r="294" spans="1:9" ht="18" customHeight="1">
      <c r="A294" s="1">
        <v>2021</v>
      </c>
      <c r="B294" s="1" t="s">
        <v>7</v>
      </c>
      <c r="C294" s="1" t="s">
        <v>13</v>
      </c>
      <c r="D294" s="2" t="s">
        <v>33</v>
      </c>
      <c r="E294" s="3">
        <v>122</v>
      </c>
      <c r="F294" s="3">
        <v>110</v>
      </c>
      <c r="G294" s="3">
        <v>112</v>
      </c>
      <c r="H294" s="3">
        <v>22</v>
      </c>
      <c r="I294" s="4" t="s">
        <v>40</v>
      </c>
    </row>
    <row r="295" spans="1:9" ht="18" customHeight="1">
      <c r="A295" s="1">
        <v>2021</v>
      </c>
      <c r="B295" s="1" t="s">
        <v>7</v>
      </c>
      <c r="C295" s="1" t="s">
        <v>15</v>
      </c>
      <c r="D295" s="5" t="s">
        <v>26</v>
      </c>
      <c r="E295" s="6">
        <v>78</v>
      </c>
      <c r="F295" s="6">
        <v>5034.92</v>
      </c>
      <c r="G295" s="6">
        <v>5126.4639999999999</v>
      </c>
      <c r="H295" s="3">
        <v>1006.984</v>
      </c>
      <c r="I295" s="4" t="s">
        <v>40</v>
      </c>
    </row>
    <row r="296" spans="1:9" ht="18" customHeight="1">
      <c r="A296" s="1">
        <v>2021</v>
      </c>
      <c r="B296" s="1" t="s">
        <v>7</v>
      </c>
      <c r="C296" s="1" t="s">
        <v>15</v>
      </c>
      <c r="D296" s="5" t="s">
        <v>24</v>
      </c>
      <c r="E296" s="6">
        <v>76</v>
      </c>
      <c r="F296" s="6">
        <v>5034.5899999999992</v>
      </c>
      <c r="G296" s="6">
        <v>5126.1279999999997</v>
      </c>
      <c r="H296" s="3">
        <v>1006.9179999999999</v>
      </c>
      <c r="I296" s="4" t="s">
        <v>40</v>
      </c>
    </row>
    <row r="297" spans="1:9" ht="18" customHeight="1">
      <c r="A297" s="1">
        <v>2021</v>
      </c>
      <c r="B297" s="1" t="s">
        <v>7</v>
      </c>
      <c r="C297" s="1" t="s">
        <v>15</v>
      </c>
      <c r="D297" s="5" t="s">
        <v>25</v>
      </c>
      <c r="E297" s="6">
        <v>46</v>
      </c>
      <c r="F297" s="6">
        <v>230</v>
      </c>
      <c r="G297" s="6">
        <v>224</v>
      </c>
      <c r="H297" s="3">
        <v>46</v>
      </c>
      <c r="I297" s="4" t="s">
        <v>40</v>
      </c>
    </row>
    <row r="298" spans="1:9" ht="18" customHeight="1">
      <c r="A298" s="1">
        <v>2021</v>
      </c>
      <c r="B298" s="1" t="s">
        <v>7</v>
      </c>
      <c r="C298" s="1" t="s">
        <v>15</v>
      </c>
      <c r="D298" s="5" t="s">
        <v>23</v>
      </c>
      <c r="E298" s="6">
        <v>34</v>
      </c>
      <c r="F298" s="6">
        <v>5263.32</v>
      </c>
      <c r="G298" s="6">
        <v>5126.0160000000005</v>
      </c>
      <c r="H298" s="3">
        <v>1052.664</v>
      </c>
      <c r="I298" s="4" t="s">
        <v>40</v>
      </c>
    </row>
    <row r="299" spans="1:9" ht="18" customHeight="1">
      <c r="A299" s="1">
        <v>2021</v>
      </c>
      <c r="B299" s="1" t="s">
        <v>7</v>
      </c>
      <c r="C299" s="1" t="s">
        <v>13</v>
      </c>
      <c r="D299" s="2" t="s">
        <v>34</v>
      </c>
      <c r="E299" s="3">
        <v>7</v>
      </c>
      <c r="F299" s="3">
        <v>230</v>
      </c>
      <c r="G299" s="3">
        <v>224</v>
      </c>
      <c r="H299" s="3">
        <v>46</v>
      </c>
      <c r="I299" s="4" t="s">
        <v>42</v>
      </c>
    </row>
    <row r="300" spans="1:9" ht="18" customHeight="1">
      <c r="A300" s="1">
        <v>2021</v>
      </c>
      <c r="B300" s="1" t="s">
        <v>7</v>
      </c>
      <c r="C300" s="1" t="s">
        <v>15</v>
      </c>
      <c r="D300" s="5" t="s">
        <v>27</v>
      </c>
      <c r="E300" s="6">
        <v>3</v>
      </c>
      <c r="F300" s="6">
        <v>5263.8950000000004</v>
      </c>
      <c r="G300" s="6">
        <v>5126.576</v>
      </c>
      <c r="H300" s="3">
        <v>1052.7790000000002</v>
      </c>
      <c r="I300" s="4" t="s">
        <v>42</v>
      </c>
    </row>
    <row r="301" spans="1:9" ht="18" customHeight="1">
      <c r="A301" s="1">
        <v>2021</v>
      </c>
      <c r="B301" s="1" t="s">
        <v>7</v>
      </c>
      <c r="C301" s="1" t="s">
        <v>32</v>
      </c>
      <c r="D301" s="5" t="s">
        <v>32</v>
      </c>
      <c r="E301" s="6">
        <v>2</v>
      </c>
      <c r="F301" s="6">
        <v>7590</v>
      </c>
      <c r="G301" s="6">
        <v>7392</v>
      </c>
      <c r="H301" s="3">
        <v>1518</v>
      </c>
      <c r="I301" s="4" t="s">
        <v>42</v>
      </c>
    </row>
    <row r="302" spans="1:9" ht="18" customHeight="1">
      <c r="A302" s="1">
        <v>2021</v>
      </c>
      <c r="B302" s="1" t="s">
        <v>8</v>
      </c>
      <c r="C302" s="1" t="s">
        <v>14</v>
      </c>
      <c r="D302" s="2" t="s">
        <v>36</v>
      </c>
      <c r="E302" s="3">
        <v>3566</v>
      </c>
      <c r="F302" s="3">
        <v>5263.8950000000004</v>
      </c>
      <c r="G302" s="3">
        <v>5126.576</v>
      </c>
      <c r="H302" s="3">
        <v>1052.7790000000002</v>
      </c>
      <c r="I302" s="4" t="s">
        <v>42</v>
      </c>
    </row>
    <row r="303" spans="1:9" ht="18" customHeight="1">
      <c r="A303" s="1">
        <v>2021</v>
      </c>
      <c r="B303" s="1" t="s">
        <v>8</v>
      </c>
      <c r="C303" s="1" t="s">
        <v>14</v>
      </c>
      <c r="D303" s="2" t="s">
        <v>37</v>
      </c>
      <c r="E303" s="3">
        <v>2498</v>
      </c>
      <c r="F303" s="3">
        <v>8800</v>
      </c>
      <c r="G303" s="3">
        <v>8960</v>
      </c>
      <c r="H303" s="3">
        <v>1760</v>
      </c>
      <c r="I303" s="4" t="s">
        <v>42</v>
      </c>
    </row>
    <row r="304" spans="1:9" ht="18" customHeight="1">
      <c r="A304" s="1">
        <v>2021</v>
      </c>
      <c r="B304" s="1" t="s">
        <v>8</v>
      </c>
      <c r="C304" s="1" t="s">
        <v>13</v>
      </c>
      <c r="D304" s="2" t="s">
        <v>35</v>
      </c>
      <c r="E304" s="3">
        <v>1245</v>
      </c>
      <c r="F304" s="3">
        <v>5034.92</v>
      </c>
      <c r="G304" s="3">
        <v>5126.4639999999999</v>
      </c>
      <c r="H304" s="3">
        <v>1006.984</v>
      </c>
      <c r="I304" s="4" t="s">
        <v>42</v>
      </c>
    </row>
    <row r="305" spans="1:9" ht="18" customHeight="1">
      <c r="A305" s="1">
        <v>2021</v>
      </c>
      <c r="B305" s="1" t="s">
        <v>8</v>
      </c>
      <c r="C305" s="1" t="s">
        <v>38</v>
      </c>
      <c r="D305" s="5" t="s">
        <v>30</v>
      </c>
      <c r="E305" s="6">
        <v>644</v>
      </c>
      <c r="F305" s="6">
        <v>6317.85</v>
      </c>
      <c r="G305" s="6">
        <v>6432.72</v>
      </c>
      <c r="H305" s="3">
        <v>1263.5700000000002</v>
      </c>
      <c r="I305" s="4" t="s">
        <v>42</v>
      </c>
    </row>
    <row r="306" spans="1:9" ht="18" customHeight="1">
      <c r="A306" s="1">
        <v>2021</v>
      </c>
      <c r="B306" s="1" t="s">
        <v>8</v>
      </c>
      <c r="C306" s="1" t="s">
        <v>12</v>
      </c>
      <c r="D306" s="5" t="s">
        <v>29</v>
      </c>
      <c r="E306" s="6">
        <v>643</v>
      </c>
      <c r="F306" s="6">
        <v>7700</v>
      </c>
      <c r="G306" s="6">
        <v>7840</v>
      </c>
      <c r="H306" s="3">
        <v>1540</v>
      </c>
      <c r="I306" s="4" t="s">
        <v>42</v>
      </c>
    </row>
    <row r="307" spans="1:9" ht="18" customHeight="1">
      <c r="A307" s="1">
        <v>2021</v>
      </c>
      <c r="B307" s="1" t="s">
        <v>8</v>
      </c>
      <c r="C307" s="1" t="s">
        <v>38</v>
      </c>
      <c r="D307" s="5" t="s">
        <v>31</v>
      </c>
      <c r="E307" s="6">
        <v>455</v>
      </c>
      <c r="F307" s="6">
        <v>5036.46</v>
      </c>
      <c r="G307" s="6">
        <v>5128.0320000000002</v>
      </c>
      <c r="H307" s="3">
        <v>1007.292</v>
      </c>
      <c r="I307" s="4" t="s">
        <v>42</v>
      </c>
    </row>
    <row r="308" spans="1:9" ht="18" customHeight="1">
      <c r="A308" s="1">
        <v>2021</v>
      </c>
      <c r="B308" s="1" t="s">
        <v>8</v>
      </c>
      <c r="C308" s="1" t="s">
        <v>12</v>
      </c>
      <c r="D308" s="5" t="s">
        <v>28</v>
      </c>
      <c r="E308" s="7">
        <v>345</v>
      </c>
      <c r="F308" s="7">
        <v>7700</v>
      </c>
      <c r="G308" s="7">
        <v>7840</v>
      </c>
      <c r="H308" s="3">
        <v>1540</v>
      </c>
      <c r="I308" s="4" t="s">
        <v>42</v>
      </c>
    </row>
    <row r="309" spans="1:9" ht="18" customHeight="1">
      <c r="A309" s="1">
        <v>2021</v>
      </c>
      <c r="B309" s="1" t="s">
        <v>8</v>
      </c>
      <c r="C309" s="1" t="s">
        <v>13</v>
      </c>
      <c r="D309" s="2" t="s">
        <v>33</v>
      </c>
      <c r="E309" s="3">
        <v>122</v>
      </c>
      <c r="F309" s="3">
        <v>110</v>
      </c>
      <c r="G309" s="3">
        <v>112</v>
      </c>
      <c r="H309" s="3">
        <v>22</v>
      </c>
      <c r="I309" s="4" t="s">
        <v>42</v>
      </c>
    </row>
    <row r="310" spans="1:9" ht="18" customHeight="1">
      <c r="A310" s="1">
        <v>2021</v>
      </c>
      <c r="B310" s="1" t="s">
        <v>8</v>
      </c>
      <c r="C310" s="1" t="s">
        <v>15</v>
      </c>
      <c r="D310" s="5" t="s">
        <v>26</v>
      </c>
      <c r="E310" s="6">
        <v>78</v>
      </c>
      <c r="F310" s="6">
        <v>5034.92</v>
      </c>
      <c r="G310" s="6">
        <v>5126.4639999999999</v>
      </c>
      <c r="H310" s="3">
        <v>1006.984</v>
      </c>
      <c r="I310" s="4" t="s">
        <v>42</v>
      </c>
    </row>
    <row r="311" spans="1:9" ht="18" customHeight="1">
      <c r="A311" s="1">
        <v>2021</v>
      </c>
      <c r="B311" s="1" t="s">
        <v>8</v>
      </c>
      <c r="C311" s="1" t="s">
        <v>15</v>
      </c>
      <c r="D311" s="5" t="s">
        <v>24</v>
      </c>
      <c r="E311" s="6">
        <v>76</v>
      </c>
      <c r="F311" s="6">
        <v>4576.8999999999996</v>
      </c>
      <c r="G311" s="6">
        <v>5126.1279999999997</v>
      </c>
      <c r="H311" s="3">
        <v>915.38</v>
      </c>
      <c r="I311" s="4" t="s">
        <v>42</v>
      </c>
    </row>
    <row r="312" spans="1:9" ht="18" customHeight="1">
      <c r="A312" s="1">
        <v>2021</v>
      </c>
      <c r="B312" s="1" t="s">
        <v>8</v>
      </c>
      <c r="C312" s="1" t="s">
        <v>15</v>
      </c>
      <c r="D312" s="5" t="s">
        <v>25</v>
      </c>
      <c r="E312" s="6">
        <v>46</v>
      </c>
      <c r="F312" s="6">
        <v>200</v>
      </c>
      <c r="G312" s="6">
        <v>224</v>
      </c>
      <c r="H312" s="3">
        <v>40</v>
      </c>
      <c r="I312" s="4" t="s">
        <v>42</v>
      </c>
    </row>
    <row r="313" spans="1:9" ht="18" customHeight="1">
      <c r="A313" s="1">
        <v>2021</v>
      </c>
      <c r="B313" s="1" t="s">
        <v>8</v>
      </c>
      <c r="C313" s="1" t="s">
        <v>15</v>
      </c>
      <c r="D313" s="5" t="s">
        <v>23</v>
      </c>
      <c r="E313" s="6">
        <v>34</v>
      </c>
      <c r="F313" s="6">
        <v>4576.8</v>
      </c>
      <c r="G313" s="6">
        <v>5126.0160000000005</v>
      </c>
      <c r="H313" s="3">
        <v>915.36000000000013</v>
      </c>
      <c r="I313" s="4" t="s">
        <v>42</v>
      </c>
    </row>
    <row r="314" spans="1:9" ht="18" customHeight="1">
      <c r="A314" s="1">
        <v>2021</v>
      </c>
      <c r="B314" s="1" t="s">
        <v>8</v>
      </c>
      <c r="C314" s="1" t="s">
        <v>13</v>
      </c>
      <c r="D314" s="2" t="s">
        <v>34</v>
      </c>
      <c r="E314" s="3">
        <v>7</v>
      </c>
      <c r="F314" s="3">
        <v>200</v>
      </c>
      <c r="G314" s="3">
        <v>224</v>
      </c>
      <c r="H314" s="3">
        <v>40</v>
      </c>
      <c r="I314" s="4" t="s">
        <v>42</v>
      </c>
    </row>
    <row r="315" spans="1:9" ht="18" customHeight="1">
      <c r="A315" s="1">
        <v>2021</v>
      </c>
      <c r="B315" s="1" t="s">
        <v>8</v>
      </c>
      <c r="C315" s="1" t="s">
        <v>15</v>
      </c>
      <c r="D315" s="5" t="s">
        <v>27</v>
      </c>
      <c r="E315" s="6">
        <v>3</v>
      </c>
      <c r="F315" s="6">
        <v>4577.3</v>
      </c>
      <c r="G315" s="6">
        <v>5126.576</v>
      </c>
      <c r="H315" s="3">
        <v>915.46</v>
      </c>
      <c r="I315" s="4" t="s">
        <v>42</v>
      </c>
    </row>
    <row r="316" spans="1:9" ht="18" customHeight="1">
      <c r="A316" s="1">
        <v>2021</v>
      </c>
      <c r="B316" s="1" t="s">
        <v>8</v>
      </c>
      <c r="C316" s="1" t="s">
        <v>32</v>
      </c>
      <c r="D316" s="5" t="s">
        <v>32</v>
      </c>
      <c r="E316" s="6">
        <v>2</v>
      </c>
      <c r="F316" s="6">
        <v>6600</v>
      </c>
      <c r="G316" s="6">
        <v>7392</v>
      </c>
      <c r="H316" s="3">
        <v>1320</v>
      </c>
      <c r="I316" s="4" t="s">
        <v>42</v>
      </c>
    </row>
    <row r="317" spans="1:9" ht="18" customHeight="1">
      <c r="A317" s="1">
        <v>2021</v>
      </c>
      <c r="B317" s="1" t="s">
        <v>9</v>
      </c>
      <c r="C317" s="1" t="s">
        <v>14</v>
      </c>
      <c r="D317" s="2" t="s">
        <v>36</v>
      </c>
      <c r="E317" s="3">
        <v>3566</v>
      </c>
      <c r="F317" s="3">
        <v>4577.3</v>
      </c>
      <c r="G317" s="3">
        <v>5126.576</v>
      </c>
      <c r="H317" s="3">
        <v>915.46</v>
      </c>
      <c r="I317" s="4" t="s">
        <v>42</v>
      </c>
    </row>
    <row r="318" spans="1:9" ht="18" customHeight="1">
      <c r="A318" s="1">
        <v>2021</v>
      </c>
      <c r="B318" s="1" t="s">
        <v>9</v>
      </c>
      <c r="C318" s="1" t="s">
        <v>14</v>
      </c>
      <c r="D318" s="2" t="s">
        <v>37</v>
      </c>
      <c r="E318" s="3">
        <v>2498</v>
      </c>
      <c r="F318" s="3">
        <v>8000</v>
      </c>
      <c r="G318" s="3">
        <v>8960</v>
      </c>
      <c r="H318" s="3">
        <v>1600</v>
      </c>
      <c r="I318" s="4" t="s">
        <v>42</v>
      </c>
    </row>
    <row r="319" spans="1:9" ht="18" customHeight="1">
      <c r="A319" s="1">
        <v>2021</v>
      </c>
      <c r="B319" s="1" t="s">
        <v>9</v>
      </c>
      <c r="C319" s="1" t="s">
        <v>13</v>
      </c>
      <c r="D319" s="2" t="s">
        <v>35</v>
      </c>
      <c r="E319" s="3">
        <v>1245</v>
      </c>
      <c r="F319" s="3">
        <v>4577.2</v>
      </c>
      <c r="G319" s="3">
        <v>5126.4639999999999</v>
      </c>
      <c r="H319" s="3">
        <v>915.44</v>
      </c>
      <c r="I319" s="4" t="s">
        <v>42</v>
      </c>
    </row>
    <row r="320" spans="1:9" ht="18" customHeight="1">
      <c r="A320" s="1">
        <v>2021</v>
      </c>
      <c r="B320" s="1" t="s">
        <v>9</v>
      </c>
      <c r="C320" s="1" t="s">
        <v>38</v>
      </c>
      <c r="D320" s="5" t="s">
        <v>30</v>
      </c>
      <c r="E320" s="6">
        <v>644</v>
      </c>
      <c r="F320" s="6">
        <v>5743.5</v>
      </c>
      <c r="G320" s="6">
        <v>6432.72</v>
      </c>
      <c r="H320" s="3">
        <v>1148.7</v>
      </c>
      <c r="I320" s="4" t="s">
        <v>42</v>
      </c>
    </row>
    <row r="321" spans="1:9" ht="18" customHeight="1">
      <c r="A321" s="1">
        <v>2021</v>
      </c>
      <c r="B321" s="1" t="s">
        <v>9</v>
      </c>
      <c r="C321" s="1" t="s">
        <v>12</v>
      </c>
      <c r="D321" s="5" t="s">
        <v>29</v>
      </c>
      <c r="E321" s="6">
        <v>643</v>
      </c>
      <c r="F321" s="6">
        <v>7000</v>
      </c>
      <c r="G321" s="6">
        <v>7840</v>
      </c>
      <c r="H321" s="3">
        <v>1400</v>
      </c>
      <c r="I321" s="4" t="s">
        <v>42</v>
      </c>
    </row>
    <row r="322" spans="1:9" ht="18" customHeight="1">
      <c r="A322" s="1">
        <v>2021</v>
      </c>
      <c r="B322" s="1" t="s">
        <v>9</v>
      </c>
      <c r="C322" s="1" t="s">
        <v>38</v>
      </c>
      <c r="D322" s="5" t="s">
        <v>31</v>
      </c>
      <c r="E322" s="6">
        <v>455</v>
      </c>
      <c r="F322" s="6">
        <v>4578.6000000000004</v>
      </c>
      <c r="G322" s="6">
        <v>5128.0320000000002</v>
      </c>
      <c r="H322" s="3">
        <v>915.72000000000014</v>
      </c>
      <c r="I322" s="4" t="s">
        <v>40</v>
      </c>
    </row>
    <row r="323" spans="1:9" ht="18" customHeight="1">
      <c r="A323" s="1">
        <v>2021</v>
      </c>
      <c r="B323" s="1" t="s">
        <v>9</v>
      </c>
      <c r="C323" s="1" t="s">
        <v>12</v>
      </c>
      <c r="D323" s="5" t="s">
        <v>28</v>
      </c>
      <c r="E323" s="7">
        <v>345</v>
      </c>
      <c r="F323" s="7">
        <v>7000</v>
      </c>
      <c r="G323" s="7">
        <v>7840</v>
      </c>
      <c r="H323" s="3">
        <v>1400</v>
      </c>
      <c r="I323" s="4" t="s">
        <v>40</v>
      </c>
    </row>
    <row r="324" spans="1:9" ht="18" customHeight="1">
      <c r="A324" s="1">
        <v>2021</v>
      </c>
      <c r="B324" s="1" t="s">
        <v>9</v>
      </c>
      <c r="C324" s="1" t="s">
        <v>13</v>
      </c>
      <c r="D324" s="2" t="s">
        <v>33</v>
      </c>
      <c r="E324" s="3">
        <v>122</v>
      </c>
      <c r="F324" s="3">
        <v>100</v>
      </c>
      <c r="G324" s="3">
        <v>112</v>
      </c>
      <c r="H324" s="3">
        <v>20</v>
      </c>
      <c r="I324" s="4" t="s">
        <v>40</v>
      </c>
    </row>
    <row r="325" spans="1:9" ht="18" customHeight="1">
      <c r="A325" s="1">
        <v>2021</v>
      </c>
      <c r="B325" s="1" t="s">
        <v>9</v>
      </c>
      <c r="C325" s="1" t="s">
        <v>15</v>
      </c>
      <c r="D325" s="5" t="s">
        <v>26</v>
      </c>
      <c r="E325" s="6">
        <v>78</v>
      </c>
      <c r="F325" s="6">
        <v>4577.2</v>
      </c>
      <c r="G325" s="6">
        <v>5126.4639999999999</v>
      </c>
      <c r="H325" s="3">
        <v>915.44</v>
      </c>
      <c r="I325" s="4" t="s">
        <v>40</v>
      </c>
    </row>
    <row r="326" spans="1:9" ht="18" customHeight="1">
      <c r="A326" s="1">
        <v>2021</v>
      </c>
      <c r="B326" s="1" t="s">
        <v>9</v>
      </c>
      <c r="C326" s="1" t="s">
        <v>15</v>
      </c>
      <c r="D326" s="5" t="s">
        <v>24</v>
      </c>
      <c r="E326" s="6">
        <v>76</v>
      </c>
      <c r="F326" s="6">
        <v>4576.8999999999996</v>
      </c>
      <c r="G326" s="6">
        <v>5126.1279999999997</v>
      </c>
      <c r="H326" s="3">
        <v>915.38</v>
      </c>
      <c r="I326" s="4" t="s">
        <v>40</v>
      </c>
    </row>
    <row r="327" spans="1:9" ht="18" customHeight="1">
      <c r="A327" s="1">
        <v>2021</v>
      </c>
      <c r="B327" s="1" t="s">
        <v>9</v>
      </c>
      <c r="C327" s="1" t="s">
        <v>15</v>
      </c>
      <c r="D327" s="5" t="s">
        <v>25</v>
      </c>
      <c r="E327" s="6">
        <v>46</v>
      </c>
      <c r="F327" s="6">
        <v>200</v>
      </c>
      <c r="G327" s="6">
        <v>224</v>
      </c>
      <c r="H327" s="3">
        <v>40</v>
      </c>
      <c r="I327" s="4" t="s">
        <v>40</v>
      </c>
    </row>
    <row r="328" spans="1:9" ht="18" customHeight="1">
      <c r="A328" s="1">
        <v>2021</v>
      </c>
      <c r="B328" s="1" t="s">
        <v>9</v>
      </c>
      <c r="C328" s="1" t="s">
        <v>15</v>
      </c>
      <c r="D328" s="5" t="s">
        <v>23</v>
      </c>
      <c r="E328" s="6">
        <v>34</v>
      </c>
      <c r="F328" s="6">
        <v>4576.8</v>
      </c>
      <c r="G328" s="6">
        <v>5126.0160000000005</v>
      </c>
      <c r="H328" s="3">
        <v>915.36000000000013</v>
      </c>
      <c r="I328" s="4" t="s">
        <v>40</v>
      </c>
    </row>
    <row r="329" spans="1:9" ht="18" customHeight="1">
      <c r="A329" s="1">
        <v>2021</v>
      </c>
      <c r="B329" s="1" t="s">
        <v>9</v>
      </c>
      <c r="C329" s="1" t="s">
        <v>13</v>
      </c>
      <c r="D329" s="2" t="s">
        <v>34</v>
      </c>
      <c r="E329" s="3">
        <v>7</v>
      </c>
      <c r="F329" s="3">
        <v>200</v>
      </c>
      <c r="G329" s="3">
        <v>224</v>
      </c>
      <c r="H329" s="3">
        <v>40</v>
      </c>
      <c r="I329" s="4" t="s">
        <v>40</v>
      </c>
    </row>
    <row r="330" spans="1:9" ht="18" customHeight="1">
      <c r="A330" s="1">
        <v>2021</v>
      </c>
      <c r="B330" s="1" t="s">
        <v>9</v>
      </c>
      <c r="C330" s="1" t="s">
        <v>15</v>
      </c>
      <c r="D330" s="5" t="s">
        <v>27</v>
      </c>
      <c r="E330" s="6">
        <v>3</v>
      </c>
      <c r="F330" s="6">
        <v>4577.3</v>
      </c>
      <c r="G330" s="6">
        <v>5126.576</v>
      </c>
      <c r="H330" s="3">
        <v>915.46</v>
      </c>
      <c r="I330" s="4" t="s">
        <v>40</v>
      </c>
    </row>
    <row r="331" spans="1:9" ht="18" customHeight="1">
      <c r="A331" s="1">
        <v>2021</v>
      </c>
      <c r="B331" s="1" t="s">
        <v>9</v>
      </c>
      <c r="C331" s="1" t="s">
        <v>32</v>
      </c>
      <c r="D331" s="5" t="s">
        <v>32</v>
      </c>
      <c r="E331" s="6">
        <v>2</v>
      </c>
      <c r="F331" s="6">
        <v>6600</v>
      </c>
      <c r="G331" s="6">
        <v>7392</v>
      </c>
      <c r="H331" s="3">
        <v>1320</v>
      </c>
      <c r="I331" s="4" t="s">
        <v>40</v>
      </c>
    </row>
    <row r="332" spans="1:9" ht="18" customHeight="1">
      <c r="A332" s="1">
        <v>2021</v>
      </c>
      <c r="B332" s="1" t="s">
        <v>10</v>
      </c>
      <c r="C332" s="1" t="s">
        <v>14</v>
      </c>
      <c r="D332" s="2" t="s">
        <v>36</v>
      </c>
      <c r="E332" s="3">
        <v>3566</v>
      </c>
      <c r="F332" s="3">
        <v>4577.3</v>
      </c>
      <c r="G332" s="3">
        <v>5126.576</v>
      </c>
      <c r="H332" s="3">
        <v>915.46</v>
      </c>
      <c r="I332" s="4" t="s">
        <v>40</v>
      </c>
    </row>
    <row r="333" spans="1:9" ht="18" customHeight="1">
      <c r="A333" s="1">
        <v>2021</v>
      </c>
      <c r="B333" s="1" t="s">
        <v>10</v>
      </c>
      <c r="C333" s="1" t="s">
        <v>14</v>
      </c>
      <c r="D333" s="2" t="s">
        <v>37</v>
      </c>
      <c r="E333" s="3">
        <v>2498</v>
      </c>
      <c r="F333" s="3">
        <v>8000</v>
      </c>
      <c r="G333" s="3">
        <v>8960</v>
      </c>
      <c r="H333" s="3">
        <v>1600</v>
      </c>
      <c r="I333" s="4" t="s">
        <v>40</v>
      </c>
    </row>
    <row r="334" spans="1:9" ht="18" customHeight="1">
      <c r="A334" s="1">
        <v>2021</v>
      </c>
      <c r="B334" s="1" t="s">
        <v>10</v>
      </c>
      <c r="C334" s="1" t="s">
        <v>13</v>
      </c>
      <c r="D334" s="2" t="s">
        <v>35</v>
      </c>
      <c r="E334" s="3">
        <v>1245</v>
      </c>
      <c r="F334" s="3">
        <v>4577.2</v>
      </c>
      <c r="G334" s="3">
        <v>5126.4639999999999</v>
      </c>
      <c r="H334" s="3">
        <v>915.44</v>
      </c>
      <c r="I334" s="4" t="s">
        <v>40</v>
      </c>
    </row>
    <row r="335" spans="1:9" ht="18" customHeight="1">
      <c r="A335" s="1">
        <v>2021</v>
      </c>
      <c r="B335" s="1" t="s">
        <v>10</v>
      </c>
      <c r="C335" s="1" t="s">
        <v>38</v>
      </c>
      <c r="D335" s="5" t="s">
        <v>30</v>
      </c>
      <c r="E335" s="6">
        <v>644</v>
      </c>
      <c r="F335" s="6">
        <v>5743.5</v>
      </c>
      <c r="G335" s="6">
        <v>6432.72</v>
      </c>
      <c r="H335" s="3">
        <v>1148.7</v>
      </c>
      <c r="I335" s="4" t="s">
        <v>40</v>
      </c>
    </row>
    <row r="336" spans="1:9" ht="18" customHeight="1">
      <c r="A336" s="1">
        <v>2021</v>
      </c>
      <c r="B336" s="1" t="s">
        <v>10</v>
      </c>
      <c r="C336" s="1" t="s">
        <v>12</v>
      </c>
      <c r="D336" s="5" t="s">
        <v>29</v>
      </c>
      <c r="E336" s="6">
        <v>643</v>
      </c>
      <c r="F336" s="6">
        <v>7000</v>
      </c>
      <c r="G336" s="6">
        <v>7840</v>
      </c>
      <c r="H336" s="3">
        <v>1400</v>
      </c>
      <c r="I336" s="4" t="s">
        <v>40</v>
      </c>
    </row>
    <row r="337" spans="1:9" ht="18" customHeight="1">
      <c r="A337" s="1">
        <v>2021</v>
      </c>
      <c r="B337" s="1" t="s">
        <v>10</v>
      </c>
      <c r="C337" s="1" t="s">
        <v>38</v>
      </c>
      <c r="D337" s="5" t="s">
        <v>31</v>
      </c>
      <c r="E337" s="6">
        <v>455</v>
      </c>
      <c r="F337" s="6">
        <v>4578.6000000000004</v>
      </c>
      <c r="G337" s="6">
        <v>5128.0320000000002</v>
      </c>
      <c r="H337" s="3">
        <v>915.72000000000014</v>
      </c>
      <c r="I337" s="4" t="s">
        <v>40</v>
      </c>
    </row>
    <row r="338" spans="1:9" ht="18" customHeight="1">
      <c r="A338" s="1">
        <v>2021</v>
      </c>
      <c r="B338" s="1" t="s">
        <v>10</v>
      </c>
      <c r="C338" s="1" t="s">
        <v>12</v>
      </c>
      <c r="D338" s="5" t="s">
        <v>28</v>
      </c>
      <c r="E338" s="7">
        <v>345</v>
      </c>
      <c r="F338" s="7">
        <v>7000</v>
      </c>
      <c r="G338" s="7">
        <v>7840</v>
      </c>
      <c r="H338" s="3">
        <v>1400</v>
      </c>
      <c r="I338" s="4" t="s">
        <v>40</v>
      </c>
    </row>
    <row r="339" spans="1:9" ht="18" customHeight="1">
      <c r="A339" s="1">
        <v>2021</v>
      </c>
      <c r="B339" s="1" t="s">
        <v>10</v>
      </c>
      <c r="C339" s="1" t="s">
        <v>13</v>
      </c>
      <c r="D339" s="2" t="s">
        <v>33</v>
      </c>
      <c r="E339" s="3">
        <v>122</v>
      </c>
      <c r="F339" s="3">
        <v>100</v>
      </c>
      <c r="G339" s="3">
        <v>112</v>
      </c>
      <c r="H339" s="3">
        <v>20</v>
      </c>
      <c r="I339" s="4" t="s">
        <v>40</v>
      </c>
    </row>
    <row r="340" spans="1:9" ht="18" customHeight="1">
      <c r="A340" s="1">
        <v>2021</v>
      </c>
      <c r="B340" s="1" t="s">
        <v>10</v>
      </c>
      <c r="C340" s="1" t="s">
        <v>15</v>
      </c>
      <c r="D340" s="5" t="s">
        <v>26</v>
      </c>
      <c r="E340" s="6">
        <v>78</v>
      </c>
      <c r="F340" s="6">
        <v>4577.2</v>
      </c>
      <c r="G340" s="6">
        <v>5126.4639999999999</v>
      </c>
      <c r="H340" s="3">
        <v>915.44</v>
      </c>
      <c r="I340" s="4" t="s">
        <v>40</v>
      </c>
    </row>
    <row r="341" spans="1:9" ht="18" customHeight="1">
      <c r="A341" s="1">
        <v>2021</v>
      </c>
      <c r="B341" s="1" t="s">
        <v>10</v>
      </c>
      <c r="C341" s="1" t="s">
        <v>15</v>
      </c>
      <c r="D341" s="5" t="s">
        <v>24</v>
      </c>
      <c r="E341" s="6">
        <v>76</v>
      </c>
      <c r="F341" s="6">
        <v>4576.8999999999996</v>
      </c>
      <c r="G341" s="6">
        <v>5126.1279999999997</v>
      </c>
      <c r="H341" s="3">
        <v>915.38</v>
      </c>
      <c r="I341" s="4" t="s">
        <v>40</v>
      </c>
    </row>
    <row r="342" spans="1:9" ht="18" customHeight="1">
      <c r="A342" s="1">
        <v>2021</v>
      </c>
      <c r="B342" s="1" t="s">
        <v>10</v>
      </c>
      <c r="C342" s="1" t="s">
        <v>15</v>
      </c>
      <c r="D342" s="5" t="s">
        <v>25</v>
      </c>
      <c r="E342" s="6">
        <v>46</v>
      </c>
      <c r="F342" s="6">
        <v>200</v>
      </c>
      <c r="G342" s="6">
        <v>224</v>
      </c>
      <c r="H342" s="3">
        <v>40</v>
      </c>
      <c r="I342" s="4" t="s">
        <v>40</v>
      </c>
    </row>
    <row r="343" spans="1:9" ht="18" customHeight="1">
      <c r="A343" s="1">
        <v>2021</v>
      </c>
      <c r="B343" s="1" t="s">
        <v>10</v>
      </c>
      <c r="C343" s="1" t="s">
        <v>15</v>
      </c>
      <c r="D343" s="5" t="s">
        <v>23</v>
      </c>
      <c r="E343" s="6">
        <v>34</v>
      </c>
      <c r="F343" s="6">
        <v>5492.16</v>
      </c>
      <c r="G343" s="6">
        <v>5126.0160000000005</v>
      </c>
      <c r="H343" s="3">
        <v>1098.432</v>
      </c>
      <c r="I343" s="4" t="s">
        <v>40</v>
      </c>
    </row>
    <row r="344" spans="1:9" ht="18" customHeight="1">
      <c r="A344" s="1">
        <v>2021</v>
      </c>
      <c r="B344" s="1" t="s">
        <v>10</v>
      </c>
      <c r="C344" s="1" t="s">
        <v>13</v>
      </c>
      <c r="D344" s="2" t="s">
        <v>34</v>
      </c>
      <c r="E344" s="3">
        <v>7</v>
      </c>
      <c r="F344" s="3">
        <v>240</v>
      </c>
      <c r="G344" s="3">
        <v>224</v>
      </c>
      <c r="H344" s="3">
        <v>48</v>
      </c>
      <c r="I344" s="4" t="s">
        <v>40</v>
      </c>
    </row>
    <row r="345" spans="1:9" ht="18" customHeight="1">
      <c r="A345" s="1">
        <v>2021</v>
      </c>
      <c r="B345" s="1" t="s">
        <v>10</v>
      </c>
      <c r="C345" s="1" t="s">
        <v>15</v>
      </c>
      <c r="D345" s="5" t="s">
        <v>27</v>
      </c>
      <c r="E345" s="6">
        <v>3</v>
      </c>
      <c r="F345" s="6">
        <v>5492.76</v>
      </c>
      <c r="G345" s="6">
        <v>5126.576</v>
      </c>
      <c r="H345" s="3">
        <v>1098.5520000000001</v>
      </c>
      <c r="I345" s="4" t="s">
        <v>40</v>
      </c>
    </row>
    <row r="346" spans="1:9" ht="18" customHeight="1">
      <c r="A346" s="1">
        <v>2021</v>
      </c>
      <c r="B346" s="1" t="s">
        <v>10</v>
      </c>
      <c r="C346" s="1" t="s">
        <v>32</v>
      </c>
      <c r="D346" s="5" t="s">
        <v>32</v>
      </c>
      <c r="E346" s="6">
        <v>2</v>
      </c>
      <c r="F346" s="6">
        <v>7920</v>
      </c>
      <c r="G346" s="6">
        <v>7392</v>
      </c>
      <c r="H346" s="3">
        <v>1584</v>
      </c>
      <c r="I346" s="4" t="s">
        <v>40</v>
      </c>
    </row>
    <row r="347" spans="1:9" ht="18" customHeight="1">
      <c r="A347" s="1">
        <v>2021</v>
      </c>
      <c r="B347" s="1" t="s">
        <v>11</v>
      </c>
      <c r="C347" s="1" t="s">
        <v>14</v>
      </c>
      <c r="D347" s="2" t="s">
        <v>36</v>
      </c>
      <c r="E347" s="3">
        <v>3566</v>
      </c>
      <c r="F347" s="3">
        <v>4577.3</v>
      </c>
      <c r="G347" s="3">
        <v>5126.576</v>
      </c>
      <c r="H347" s="3">
        <v>915.46</v>
      </c>
      <c r="I347" s="4" t="s">
        <v>40</v>
      </c>
    </row>
    <row r="348" spans="1:9" ht="18" customHeight="1">
      <c r="A348" s="1">
        <v>2021</v>
      </c>
      <c r="B348" s="1" t="s">
        <v>11</v>
      </c>
      <c r="C348" s="1" t="s">
        <v>14</v>
      </c>
      <c r="D348" s="2" t="s">
        <v>37</v>
      </c>
      <c r="E348" s="3">
        <v>2498</v>
      </c>
      <c r="F348" s="3">
        <v>8000</v>
      </c>
      <c r="G348" s="3">
        <v>8960</v>
      </c>
      <c r="H348" s="3">
        <v>1600</v>
      </c>
      <c r="I348" s="4" t="s">
        <v>40</v>
      </c>
    </row>
    <row r="349" spans="1:9" ht="18" customHeight="1">
      <c r="A349" s="1">
        <v>2021</v>
      </c>
      <c r="B349" s="1" t="s">
        <v>11</v>
      </c>
      <c r="C349" s="1" t="s">
        <v>13</v>
      </c>
      <c r="D349" s="2" t="s">
        <v>35</v>
      </c>
      <c r="E349" s="3">
        <v>1245</v>
      </c>
      <c r="F349" s="3">
        <v>4577.2</v>
      </c>
      <c r="G349" s="3">
        <v>5126.4639999999999</v>
      </c>
      <c r="H349" s="3">
        <v>915.44</v>
      </c>
      <c r="I349" s="4" t="s">
        <v>40</v>
      </c>
    </row>
    <row r="350" spans="1:9" ht="18" customHeight="1">
      <c r="A350" s="1">
        <v>2021</v>
      </c>
      <c r="B350" s="1" t="s">
        <v>11</v>
      </c>
      <c r="C350" s="1" t="s">
        <v>38</v>
      </c>
      <c r="D350" s="5" t="s">
        <v>30</v>
      </c>
      <c r="E350" s="6">
        <v>644</v>
      </c>
      <c r="F350" s="6">
        <v>5743.5</v>
      </c>
      <c r="G350" s="6">
        <v>6432.72</v>
      </c>
      <c r="H350" s="3">
        <v>1148.7</v>
      </c>
      <c r="I350" s="4" t="s">
        <v>40</v>
      </c>
    </row>
    <row r="351" spans="1:9" ht="18" customHeight="1">
      <c r="A351" s="1">
        <v>2021</v>
      </c>
      <c r="B351" s="1" t="s">
        <v>11</v>
      </c>
      <c r="C351" s="1" t="s">
        <v>12</v>
      </c>
      <c r="D351" s="5" t="s">
        <v>29</v>
      </c>
      <c r="E351" s="6">
        <v>643</v>
      </c>
      <c r="F351" s="6">
        <v>7000</v>
      </c>
      <c r="G351" s="6">
        <v>7840</v>
      </c>
      <c r="H351" s="3">
        <v>1400</v>
      </c>
      <c r="I351" s="4" t="s">
        <v>40</v>
      </c>
    </row>
    <row r="352" spans="1:9" ht="18" customHeight="1">
      <c r="A352" s="1">
        <v>2021</v>
      </c>
      <c r="B352" s="1" t="s">
        <v>11</v>
      </c>
      <c r="C352" s="1" t="s">
        <v>38</v>
      </c>
      <c r="D352" s="5" t="s">
        <v>31</v>
      </c>
      <c r="E352" s="6">
        <v>455</v>
      </c>
      <c r="F352" s="6">
        <v>4578.6000000000004</v>
      </c>
      <c r="G352" s="6">
        <v>5128.0320000000002</v>
      </c>
      <c r="H352" s="3">
        <v>915.72000000000014</v>
      </c>
      <c r="I352" s="4" t="s">
        <v>40</v>
      </c>
    </row>
    <row r="353" spans="1:9" ht="18" customHeight="1">
      <c r="A353" s="1">
        <v>2021</v>
      </c>
      <c r="B353" s="1" t="s">
        <v>11</v>
      </c>
      <c r="C353" s="1" t="s">
        <v>12</v>
      </c>
      <c r="D353" s="5" t="s">
        <v>28</v>
      </c>
      <c r="E353" s="7">
        <v>345</v>
      </c>
      <c r="F353" s="7">
        <v>7000</v>
      </c>
      <c r="G353" s="7">
        <v>7840</v>
      </c>
      <c r="H353" s="3">
        <v>1400</v>
      </c>
      <c r="I353" s="4" t="s">
        <v>40</v>
      </c>
    </row>
    <row r="354" spans="1:9" ht="18" customHeight="1">
      <c r="A354" s="1">
        <v>2021</v>
      </c>
      <c r="B354" s="1" t="s">
        <v>11</v>
      </c>
      <c r="C354" s="1" t="s">
        <v>13</v>
      </c>
      <c r="D354" s="2" t="s">
        <v>33</v>
      </c>
      <c r="E354" s="3">
        <v>122</v>
      </c>
      <c r="F354" s="3">
        <v>100</v>
      </c>
      <c r="G354" s="3">
        <v>112</v>
      </c>
      <c r="H354" s="3">
        <v>20</v>
      </c>
      <c r="I354" s="4" t="s">
        <v>40</v>
      </c>
    </row>
    <row r="355" spans="1:9" ht="18" customHeight="1">
      <c r="A355" s="1">
        <v>2021</v>
      </c>
      <c r="B355" s="1" t="s">
        <v>11</v>
      </c>
      <c r="C355" s="1" t="s">
        <v>15</v>
      </c>
      <c r="D355" s="5" t="s">
        <v>26</v>
      </c>
      <c r="E355" s="6">
        <v>78</v>
      </c>
      <c r="F355" s="6">
        <v>4577.2</v>
      </c>
      <c r="G355" s="6">
        <v>5126.4639999999999</v>
      </c>
      <c r="H355" s="3">
        <v>915.44</v>
      </c>
      <c r="I355" s="4" t="s">
        <v>40</v>
      </c>
    </row>
    <row r="356" spans="1:9" ht="18" customHeight="1">
      <c r="A356" s="1">
        <v>2021</v>
      </c>
      <c r="B356" s="1" t="s">
        <v>11</v>
      </c>
      <c r="C356" s="1" t="s">
        <v>15</v>
      </c>
      <c r="D356" s="5" t="s">
        <v>24</v>
      </c>
      <c r="E356" s="6">
        <v>76</v>
      </c>
      <c r="F356" s="6">
        <v>4576.8999999999996</v>
      </c>
      <c r="G356" s="6">
        <v>5126.1279999999997</v>
      </c>
      <c r="H356" s="3">
        <v>915.38</v>
      </c>
      <c r="I356" s="4" t="s">
        <v>40</v>
      </c>
    </row>
    <row r="357" spans="1:9" ht="18" customHeight="1">
      <c r="A357" s="1">
        <v>2021</v>
      </c>
      <c r="B357" s="1" t="s">
        <v>11</v>
      </c>
      <c r="C357" s="1" t="s">
        <v>15</v>
      </c>
      <c r="D357" s="5" t="s">
        <v>25</v>
      </c>
      <c r="E357" s="6">
        <v>46</v>
      </c>
      <c r="F357" s="6">
        <v>200</v>
      </c>
      <c r="G357" s="6">
        <v>224</v>
      </c>
      <c r="H357" s="3">
        <v>40</v>
      </c>
      <c r="I357" s="4" t="s">
        <v>40</v>
      </c>
    </row>
    <row r="358" spans="1:9" ht="18" customHeight="1">
      <c r="A358" s="1">
        <v>2021</v>
      </c>
      <c r="B358" s="1" t="s">
        <v>11</v>
      </c>
      <c r="C358" s="1" t="s">
        <v>15</v>
      </c>
      <c r="D358" s="5" t="s">
        <v>23</v>
      </c>
      <c r="E358" s="6">
        <v>34</v>
      </c>
      <c r="F358" s="6">
        <v>4576.8</v>
      </c>
      <c r="G358" s="6">
        <v>5126.0160000000005</v>
      </c>
      <c r="H358" s="3">
        <v>915.36000000000013</v>
      </c>
      <c r="I358" s="4" t="s">
        <v>40</v>
      </c>
    </row>
    <row r="359" spans="1:9" ht="18" customHeight="1">
      <c r="A359" s="1">
        <v>2021</v>
      </c>
      <c r="B359" s="1" t="s">
        <v>11</v>
      </c>
      <c r="C359" s="1" t="s">
        <v>13</v>
      </c>
      <c r="D359" s="2" t="s">
        <v>34</v>
      </c>
      <c r="E359" s="3">
        <v>7</v>
      </c>
      <c r="F359" s="3">
        <v>200</v>
      </c>
      <c r="G359" s="3">
        <v>224</v>
      </c>
      <c r="H359" s="3">
        <v>40</v>
      </c>
      <c r="I359" s="4" t="s">
        <v>40</v>
      </c>
    </row>
    <row r="360" spans="1:9" ht="18" customHeight="1">
      <c r="A360" s="1">
        <v>2021</v>
      </c>
      <c r="B360" s="1" t="s">
        <v>11</v>
      </c>
      <c r="C360" s="1" t="s">
        <v>15</v>
      </c>
      <c r="D360" s="5" t="s">
        <v>27</v>
      </c>
      <c r="E360" s="6">
        <v>3</v>
      </c>
      <c r="F360" s="6">
        <v>4577.3</v>
      </c>
      <c r="G360" s="6">
        <v>5126.576</v>
      </c>
      <c r="H360" s="3">
        <v>915.46</v>
      </c>
      <c r="I360" s="4" t="s">
        <v>40</v>
      </c>
    </row>
    <row r="361" spans="1:9" ht="18" customHeight="1">
      <c r="A361" s="1">
        <v>2021</v>
      </c>
      <c r="B361" s="1" t="s">
        <v>11</v>
      </c>
      <c r="C361" s="1" t="s">
        <v>32</v>
      </c>
      <c r="D361" s="5" t="s">
        <v>32</v>
      </c>
      <c r="E361" s="6">
        <v>2</v>
      </c>
      <c r="F361" s="6">
        <v>6600</v>
      </c>
      <c r="G361" s="6">
        <v>7392</v>
      </c>
      <c r="H361" s="3">
        <v>1320</v>
      </c>
      <c r="I361" s="4" t="s">
        <v>40</v>
      </c>
    </row>
    <row r="362" spans="1:9" ht="18" customHeight="1">
      <c r="A362" s="1">
        <v>2022</v>
      </c>
      <c r="B362" s="1" t="s">
        <v>0</v>
      </c>
      <c r="C362" s="1" t="s">
        <v>14</v>
      </c>
      <c r="D362" s="2" t="s">
        <v>36</v>
      </c>
      <c r="E362" s="3">
        <v>3566</v>
      </c>
      <c r="F362" s="3">
        <v>5492.76</v>
      </c>
      <c r="G362" s="3">
        <v>5126.576</v>
      </c>
      <c r="H362" s="3">
        <v>1098.5520000000001</v>
      </c>
      <c r="I362" s="4" t="s">
        <v>40</v>
      </c>
    </row>
    <row r="363" spans="1:9" ht="18" customHeight="1">
      <c r="A363" s="1">
        <v>2022</v>
      </c>
      <c r="B363" s="1" t="s">
        <v>0</v>
      </c>
      <c r="C363" s="1" t="s">
        <v>14</v>
      </c>
      <c r="D363" s="2" t="s">
        <v>37</v>
      </c>
      <c r="E363" s="3">
        <v>2498</v>
      </c>
      <c r="F363" s="3">
        <v>9600</v>
      </c>
      <c r="G363" s="3">
        <v>8960</v>
      </c>
      <c r="H363" s="3">
        <v>1920</v>
      </c>
      <c r="I363" s="4" t="s">
        <v>40</v>
      </c>
    </row>
    <row r="364" spans="1:9" ht="18" customHeight="1">
      <c r="A364" s="1">
        <v>2022</v>
      </c>
      <c r="B364" s="1" t="s">
        <v>0</v>
      </c>
      <c r="C364" s="1" t="s">
        <v>13</v>
      </c>
      <c r="D364" s="2" t="s">
        <v>35</v>
      </c>
      <c r="E364" s="3">
        <v>1245</v>
      </c>
      <c r="F364" s="3">
        <v>5492.6399999999994</v>
      </c>
      <c r="G364" s="3">
        <v>5126.4639999999999</v>
      </c>
      <c r="H364" s="3">
        <v>1098.528</v>
      </c>
      <c r="I364" s="4" t="s">
        <v>42</v>
      </c>
    </row>
    <row r="365" spans="1:9" ht="18" customHeight="1">
      <c r="A365" s="1">
        <v>2022</v>
      </c>
      <c r="B365" s="1" t="s">
        <v>0</v>
      </c>
      <c r="C365" s="1" t="s">
        <v>38</v>
      </c>
      <c r="D365" s="5" t="s">
        <v>30</v>
      </c>
      <c r="E365" s="6">
        <v>644</v>
      </c>
      <c r="F365" s="6">
        <v>6892.2</v>
      </c>
      <c r="G365" s="6">
        <v>6432.72</v>
      </c>
      <c r="H365" s="3">
        <v>1378.44</v>
      </c>
      <c r="I365" s="4" t="s">
        <v>42</v>
      </c>
    </row>
    <row r="366" spans="1:9" ht="18" customHeight="1">
      <c r="A366" s="1">
        <v>2022</v>
      </c>
      <c r="B366" s="1" t="s">
        <v>0</v>
      </c>
      <c r="C366" s="1" t="s">
        <v>12</v>
      </c>
      <c r="D366" s="5" t="s">
        <v>29</v>
      </c>
      <c r="E366" s="6">
        <v>643</v>
      </c>
      <c r="F366" s="6">
        <v>8400</v>
      </c>
      <c r="G366" s="6">
        <v>7840</v>
      </c>
      <c r="H366" s="3">
        <v>1680</v>
      </c>
      <c r="I366" s="4" t="s">
        <v>42</v>
      </c>
    </row>
    <row r="367" spans="1:9" ht="18" customHeight="1">
      <c r="A367" s="1">
        <v>2022</v>
      </c>
      <c r="B367" s="1" t="s">
        <v>0</v>
      </c>
      <c r="C367" s="1" t="s">
        <v>38</v>
      </c>
      <c r="D367" s="5" t="s">
        <v>31</v>
      </c>
      <c r="E367" s="6">
        <v>455</v>
      </c>
      <c r="F367" s="6">
        <v>5494.3200000000006</v>
      </c>
      <c r="G367" s="6">
        <v>5128.0320000000002</v>
      </c>
      <c r="H367" s="3">
        <v>1098.8640000000003</v>
      </c>
      <c r="I367" s="4" t="s">
        <v>42</v>
      </c>
    </row>
    <row r="368" spans="1:9" ht="18" customHeight="1">
      <c r="A368" s="1">
        <v>2022</v>
      </c>
      <c r="B368" s="1" t="s">
        <v>0</v>
      </c>
      <c r="C368" s="1" t="s">
        <v>12</v>
      </c>
      <c r="D368" s="5" t="s">
        <v>28</v>
      </c>
      <c r="E368" s="7">
        <v>345</v>
      </c>
      <c r="F368" s="7">
        <v>8400</v>
      </c>
      <c r="G368" s="7">
        <v>7840</v>
      </c>
      <c r="H368" s="3">
        <v>1680</v>
      </c>
      <c r="I368" s="4" t="s">
        <v>42</v>
      </c>
    </row>
    <row r="369" spans="1:9" ht="18" customHeight="1">
      <c r="A369" s="1">
        <v>2022</v>
      </c>
      <c r="B369" s="1" t="s">
        <v>0</v>
      </c>
      <c r="C369" s="1" t="s">
        <v>13</v>
      </c>
      <c r="D369" s="2" t="s">
        <v>33</v>
      </c>
      <c r="E369" s="3">
        <v>122</v>
      </c>
      <c r="F369" s="3">
        <v>120</v>
      </c>
      <c r="G369" s="3">
        <v>112</v>
      </c>
      <c r="H369" s="3">
        <v>24</v>
      </c>
      <c r="I369" s="4" t="s">
        <v>42</v>
      </c>
    </row>
    <row r="370" spans="1:9" ht="18" customHeight="1">
      <c r="A370" s="1">
        <v>2022</v>
      </c>
      <c r="B370" s="1" t="s">
        <v>0</v>
      </c>
      <c r="C370" s="1" t="s">
        <v>15</v>
      </c>
      <c r="D370" s="5" t="s">
        <v>26</v>
      </c>
      <c r="E370" s="6">
        <v>78</v>
      </c>
      <c r="F370" s="6">
        <v>2288.6</v>
      </c>
      <c r="G370" s="6">
        <v>5126.4639999999999</v>
      </c>
      <c r="H370" s="3">
        <v>457.72</v>
      </c>
      <c r="I370" s="4" t="s">
        <v>42</v>
      </c>
    </row>
    <row r="371" spans="1:9" ht="18" customHeight="1">
      <c r="A371" s="1">
        <v>2022</v>
      </c>
      <c r="B371" s="1" t="s">
        <v>0</v>
      </c>
      <c r="C371" s="1" t="s">
        <v>15</v>
      </c>
      <c r="D371" s="5" t="s">
        <v>24</v>
      </c>
      <c r="E371" s="6">
        <v>76</v>
      </c>
      <c r="F371" s="6">
        <v>2288.4499999999998</v>
      </c>
      <c r="G371" s="6">
        <v>5126.1279999999997</v>
      </c>
      <c r="H371" s="3">
        <v>457.69</v>
      </c>
      <c r="I371" s="4" t="s">
        <v>42</v>
      </c>
    </row>
    <row r="372" spans="1:9" ht="18" customHeight="1">
      <c r="A372" s="1">
        <v>2022</v>
      </c>
      <c r="B372" s="1" t="s">
        <v>0</v>
      </c>
      <c r="C372" s="1" t="s">
        <v>15</v>
      </c>
      <c r="D372" s="5" t="s">
        <v>25</v>
      </c>
      <c r="E372" s="6">
        <v>46</v>
      </c>
      <c r="F372" s="6">
        <v>100</v>
      </c>
      <c r="G372" s="6">
        <v>224</v>
      </c>
      <c r="H372" s="3">
        <v>20</v>
      </c>
      <c r="I372" s="4" t="s">
        <v>42</v>
      </c>
    </row>
    <row r="373" spans="1:9" ht="18" customHeight="1">
      <c r="A373" s="1">
        <v>2022</v>
      </c>
      <c r="B373" s="1" t="s">
        <v>0</v>
      </c>
      <c r="C373" s="1" t="s">
        <v>15</v>
      </c>
      <c r="D373" s="5" t="s">
        <v>23</v>
      </c>
      <c r="E373" s="6">
        <v>34</v>
      </c>
      <c r="F373" s="6">
        <v>2288.4</v>
      </c>
      <c r="G373" s="6">
        <v>5126.0160000000005</v>
      </c>
      <c r="H373" s="3">
        <v>457.68000000000006</v>
      </c>
      <c r="I373" s="4" t="s">
        <v>42</v>
      </c>
    </row>
    <row r="374" spans="1:9" ht="18" customHeight="1">
      <c r="A374" s="1">
        <v>2022</v>
      </c>
      <c r="B374" s="1" t="s">
        <v>0</v>
      </c>
      <c r="C374" s="1" t="s">
        <v>13</v>
      </c>
      <c r="D374" s="2" t="s">
        <v>34</v>
      </c>
      <c r="E374" s="3">
        <v>7</v>
      </c>
      <c r="F374" s="3">
        <v>200</v>
      </c>
      <c r="G374" s="3">
        <v>224</v>
      </c>
      <c r="H374" s="3">
        <v>40</v>
      </c>
      <c r="I374" s="4" t="s">
        <v>42</v>
      </c>
    </row>
    <row r="375" spans="1:9" ht="18" customHeight="1">
      <c r="A375" s="1">
        <v>2022</v>
      </c>
      <c r="B375" s="1" t="s">
        <v>0</v>
      </c>
      <c r="C375" s="1" t="s">
        <v>32</v>
      </c>
      <c r="D375" s="5" t="s">
        <v>32</v>
      </c>
      <c r="E375" s="6">
        <v>3</v>
      </c>
      <c r="F375" s="6">
        <v>4577.3</v>
      </c>
      <c r="G375" s="6">
        <v>7392</v>
      </c>
      <c r="H375" s="3">
        <v>915.46</v>
      </c>
      <c r="I375" s="4" t="s">
        <v>42</v>
      </c>
    </row>
    <row r="376" spans="1:9" ht="18" customHeight="1">
      <c r="A376" s="1">
        <v>2022</v>
      </c>
      <c r="B376" s="1" t="s">
        <v>0</v>
      </c>
      <c r="C376" s="1" t="s">
        <v>15</v>
      </c>
      <c r="D376" s="5" t="s">
        <v>27</v>
      </c>
      <c r="E376" s="6">
        <v>3</v>
      </c>
      <c r="F376" s="6">
        <v>3300</v>
      </c>
      <c r="G376" s="6">
        <v>5126.576</v>
      </c>
      <c r="H376" s="3">
        <v>660</v>
      </c>
      <c r="I376" s="4" t="s">
        <v>42</v>
      </c>
    </row>
    <row r="377" spans="1:9" ht="18" customHeight="1">
      <c r="A377" s="1">
        <v>2022</v>
      </c>
      <c r="B377" s="1" t="s">
        <v>1</v>
      </c>
      <c r="C377" s="1" t="s">
        <v>14</v>
      </c>
      <c r="D377" s="2" t="s">
        <v>36</v>
      </c>
      <c r="E377" s="3">
        <v>3566</v>
      </c>
      <c r="F377" s="3">
        <v>4577.3</v>
      </c>
      <c r="G377" s="3">
        <v>5126.576</v>
      </c>
      <c r="H377" s="3">
        <v>915.46</v>
      </c>
      <c r="I377" s="4" t="s">
        <v>42</v>
      </c>
    </row>
    <row r="378" spans="1:9" ht="18" customHeight="1">
      <c r="A378" s="1">
        <v>2022</v>
      </c>
      <c r="B378" s="1" t="s">
        <v>1</v>
      </c>
      <c r="C378" s="1" t="s">
        <v>14</v>
      </c>
      <c r="D378" s="2" t="s">
        <v>37</v>
      </c>
      <c r="E378" s="3">
        <v>2498</v>
      </c>
      <c r="F378" s="3">
        <v>8000</v>
      </c>
      <c r="G378" s="3">
        <v>8960</v>
      </c>
      <c r="H378" s="3">
        <v>1600</v>
      </c>
      <c r="I378" s="4" t="s">
        <v>42</v>
      </c>
    </row>
    <row r="379" spans="1:9" ht="18" customHeight="1">
      <c r="A379" s="1">
        <v>2022</v>
      </c>
      <c r="B379" s="1" t="s">
        <v>1</v>
      </c>
      <c r="C379" s="1" t="s">
        <v>13</v>
      </c>
      <c r="D379" s="2" t="s">
        <v>35</v>
      </c>
      <c r="E379" s="3">
        <v>1245</v>
      </c>
      <c r="F379" s="3">
        <v>4577.2</v>
      </c>
      <c r="G379" s="3">
        <v>5126.4639999999999</v>
      </c>
      <c r="H379" s="3">
        <v>915.44</v>
      </c>
      <c r="I379" s="4" t="s">
        <v>42</v>
      </c>
    </row>
    <row r="380" spans="1:9" ht="18" customHeight="1">
      <c r="A380" s="1">
        <v>2022</v>
      </c>
      <c r="B380" s="1" t="s">
        <v>1</v>
      </c>
      <c r="C380" s="1" t="s">
        <v>38</v>
      </c>
      <c r="D380" s="5" t="s">
        <v>30</v>
      </c>
      <c r="E380" s="6">
        <v>644</v>
      </c>
      <c r="F380" s="6">
        <v>5743.5</v>
      </c>
      <c r="G380" s="6">
        <v>6432.72</v>
      </c>
      <c r="H380" s="3">
        <v>1148.7</v>
      </c>
      <c r="I380" s="4" t="s">
        <v>42</v>
      </c>
    </row>
    <row r="381" spans="1:9" ht="18" customHeight="1">
      <c r="A381" s="1">
        <v>2022</v>
      </c>
      <c r="B381" s="1" t="s">
        <v>1</v>
      </c>
      <c r="C381" s="1" t="s">
        <v>12</v>
      </c>
      <c r="D381" s="5" t="s">
        <v>29</v>
      </c>
      <c r="E381" s="6">
        <v>643</v>
      </c>
      <c r="F381" s="6">
        <v>7000</v>
      </c>
      <c r="G381" s="6">
        <v>7840</v>
      </c>
      <c r="H381" s="3">
        <v>1400</v>
      </c>
      <c r="I381" s="4" t="s">
        <v>42</v>
      </c>
    </row>
    <row r="382" spans="1:9" ht="18" customHeight="1">
      <c r="A382" s="1">
        <v>2022</v>
      </c>
      <c r="B382" s="1" t="s">
        <v>1</v>
      </c>
      <c r="C382" s="1" t="s">
        <v>38</v>
      </c>
      <c r="D382" s="5" t="s">
        <v>31</v>
      </c>
      <c r="E382" s="6">
        <v>455</v>
      </c>
      <c r="F382" s="6">
        <v>4578.6000000000004</v>
      </c>
      <c r="G382" s="6">
        <v>5128.0320000000002</v>
      </c>
      <c r="H382" s="3">
        <v>915.72000000000014</v>
      </c>
      <c r="I382" s="4" t="s">
        <v>42</v>
      </c>
    </row>
    <row r="383" spans="1:9" ht="18" customHeight="1">
      <c r="A383" s="1">
        <v>2022</v>
      </c>
      <c r="B383" s="1" t="s">
        <v>1</v>
      </c>
      <c r="C383" s="1" t="s">
        <v>12</v>
      </c>
      <c r="D383" s="5" t="s">
        <v>28</v>
      </c>
      <c r="E383" s="7">
        <v>345</v>
      </c>
      <c r="F383" s="7">
        <v>7000</v>
      </c>
      <c r="G383" s="7">
        <v>7840</v>
      </c>
      <c r="H383" s="3">
        <v>1400</v>
      </c>
      <c r="I383" s="4" t="s">
        <v>42</v>
      </c>
    </row>
    <row r="384" spans="1:9" ht="18" customHeight="1">
      <c r="A384" s="1">
        <v>2022</v>
      </c>
      <c r="B384" s="1" t="s">
        <v>1</v>
      </c>
      <c r="C384" s="1" t="s">
        <v>13</v>
      </c>
      <c r="D384" s="2" t="s">
        <v>33</v>
      </c>
      <c r="E384" s="3">
        <v>122</v>
      </c>
      <c r="F384" s="3">
        <v>100</v>
      </c>
      <c r="G384" s="3">
        <v>112</v>
      </c>
      <c r="H384" s="3">
        <v>20</v>
      </c>
      <c r="I384" s="4" t="s">
        <v>42</v>
      </c>
    </row>
    <row r="385" spans="1:9" ht="18" customHeight="1">
      <c r="A385" s="1">
        <v>2022</v>
      </c>
      <c r="B385" s="1" t="s">
        <v>1</v>
      </c>
      <c r="C385" s="1" t="s">
        <v>15</v>
      </c>
      <c r="D385" s="5" t="s">
        <v>26</v>
      </c>
      <c r="E385" s="6">
        <v>78</v>
      </c>
      <c r="F385" s="6">
        <v>2288.6</v>
      </c>
      <c r="G385" s="6">
        <v>5126.4639999999999</v>
      </c>
      <c r="H385" s="3">
        <v>457.72</v>
      </c>
      <c r="I385" s="4" t="s">
        <v>42</v>
      </c>
    </row>
    <row r="386" spans="1:9" ht="18" customHeight="1">
      <c r="A386" s="1">
        <v>2022</v>
      </c>
      <c r="B386" s="1" t="s">
        <v>1</v>
      </c>
      <c r="C386" s="1" t="s">
        <v>15</v>
      </c>
      <c r="D386" s="5" t="s">
        <v>24</v>
      </c>
      <c r="E386" s="6">
        <v>76</v>
      </c>
      <c r="F386" s="6">
        <v>2288.4499999999998</v>
      </c>
      <c r="G386" s="6">
        <v>5126.1279999999997</v>
      </c>
      <c r="H386" s="3">
        <v>457.69</v>
      </c>
      <c r="I386" s="4" t="s">
        <v>42</v>
      </c>
    </row>
    <row r="387" spans="1:9" ht="18" customHeight="1">
      <c r="A387" s="1">
        <v>2022</v>
      </c>
      <c r="B387" s="1" t="s">
        <v>1</v>
      </c>
      <c r="C387" s="1" t="s">
        <v>15</v>
      </c>
      <c r="D387" s="5" t="s">
        <v>25</v>
      </c>
      <c r="E387" s="6">
        <v>46</v>
      </c>
      <c r="F387" s="6">
        <v>100</v>
      </c>
      <c r="G387" s="6">
        <v>224</v>
      </c>
      <c r="H387" s="3">
        <v>20</v>
      </c>
      <c r="I387" s="4" t="s">
        <v>42</v>
      </c>
    </row>
    <row r="388" spans="1:9" ht="18" customHeight="1">
      <c r="A388" s="1">
        <v>2022</v>
      </c>
      <c r="B388" s="1" t="s">
        <v>1</v>
      </c>
      <c r="C388" s="1" t="s">
        <v>15</v>
      </c>
      <c r="D388" s="5" t="s">
        <v>23</v>
      </c>
      <c r="E388" s="6">
        <v>34</v>
      </c>
      <c r="F388" s="6">
        <v>2288.4</v>
      </c>
      <c r="G388" s="6">
        <v>5126.0160000000005</v>
      </c>
      <c r="H388" s="3">
        <v>457.68000000000006</v>
      </c>
      <c r="I388" s="4" t="s">
        <v>42</v>
      </c>
    </row>
    <row r="389" spans="1:9" ht="18" customHeight="1">
      <c r="A389" s="1">
        <v>2022</v>
      </c>
      <c r="B389" s="1" t="s">
        <v>1</v>
      </c>
      <c r="C389" s="1" t="s">
        <v>13</v>
      </c>
      <c r="D389" s="2" t="s">
        <v>34</v>
      </c>
      <c r="E389" s="3">
        <v>7</v>
      </c>
      <c r="F389" s="3">
        <v>200</v>
      </c>
      <c r="G389" s="3">
        <v>224</v>
      </c>
      <c r="H389" s="3">
        <v>40</v>
      </c>
      <c r="I389" s="4" t="s">
        <v>40</v>
      </c>
    </row>
    <row r="390" spans="1:9" ht="18" customHeight="1">
      <c r="A390" s="1">
        <v>2022</v>
      </c>
      <c r="B390" s="1" t="s">
        <v>1</v>
      </c>
      <c r="C390" s="1" t="s">
        <v>15</v>
      </c>
      <c r="D390" s="5" t="s">
        <v>27</v>
      </c>
      <c r="E390" s="6">
        <v>3</v>
      </c>
      <c r="F390" s="6">
        <v>3300</v>
      </c>
      <c r="G390" s="6">
        <v>5126.576</v>
      </c>
      <c r="H390" s="3">
        <v>660</v>
      </c>
      <c r="I390" s="4" t="s">
        <v>40</v>
      </c>
    </row>
    <row r="391" spans="1:9" ht="18" customHeight="1">
      <c r="A391" s="1">
        <v>2022</v>
      </c>
      <c r="B391" s="1" t="s">
        <v>1</v>
      </c>
      <c r="C391" s="1" t="s">
        <v>32</v>
      </c>
      <c r="D391" s="5" t="s">
        <v>32</v>
      </c>
      <c r="E391" s="6">
        <v>2</v>
      </c>
      <c r="F391" s="6">
        <v>6600</v>
      </c>
      <c r="G391" s="6">
        <v>7392</v>
      </c>
      <c r="H391" s="3">
        <v>1320</v>
      </c>
      <c r="I391" s="4" t="s">
        <v>40</v>
      </c>
    </row>
    <row r="392" spans="1:9" ht="18" customHeight="1">
      <c r="A392" s="1">
        <v>2022</v>
      </c>
      <c r="B392" s="1" t="s">
        <v>2</v>
      </c>
      <c r="C392" s="1" t="s">
        <v>14</v>
      </c>
      <c r="D392" s="2" t="s">
        <v>36</v>
      </c>
      <c r="E392" s="3">
        <v>3566</v>
      </c>
      <c r="F392" s="3">
        <v>4577.3</v>
      </c>
      <c r="G392" s="3">
        <v>5126.576</v>
      </c>
      <c r="H392" s="3">
        <v>915.46</v>
      </c>
      <c r="I392" s="4" t="s">
        <v>40</v>
      </c>
    </row>
    <row r="393" spans="1:9" ht="18" customHeight="1">
      <c r="A393" s="1">
        <v>2022</v>
      </c>
      <c r="B393" s="1" t="s">
        <v>2</v>
      </c>
      <c r="C393" s="1" t="s">
        <v>14</v>
      </c>
      <c r="D393" s="2" t="s">
        <v>37</v>
      </c>
      <c r="E393" s="3">
        <v>2498</v>
      </c>
      <c r="F393" s="3">
        <v>8000</v>
      </c>
      <c r="G393" s="3">
        <v>8960</v>
      </c>
      <c r="H393" s="3">
        <v>1600</v>
      </c>
      <c r="I393" s="4" t="s">
        <v>40</v>
      </c>
    </row>
    <row r="394" spans="1:9" ht="18" customHeight="1">
      <c r="A394" s="1">
        <v>2022</v>
      </c>
      <c r="B394" s="1" t="s">
        <v>2</v>
      </c>
      <c r="C394" s="1" t="s">
        <v>13</v>
      </c>
      <c r="D394" s="2" t="s">
        <v>35</v>
      </c>
      <c r="E394" s="3">
        <v>1245</v>
      </c>
      <c r="F394" s="3">
        <v>4577.2</v>
      </c>
      <c r="G394" s="3">
        <v>5126.4639999999999</v>
      </c>
      <c r="H394" s="3">
        <v>915.44</v>
      </c>
      <c r="I394" s="4" t="s">
        <v>40</v>
      </c>
    </row>
    <row r="395" spans="1:9" ht="18" customHeight="1">
      <c r="A395" s="1">
        <v>2022</v>
      </c>
      <c r="B395" s="1" t="s">
        <v>2</v>
      </c>
      <c r="C395" s="1" t="s">
        <v>38</v>
      </c>
      <c r="D395" s="5" t="s">
        <v>30</v>
      </c>
      <c r="E395" s="6">
        <v>644</v>
      </c>
      <c r="F395" s="6">
        <v>5743.5</v>
      </c>
      <c r="G395" s="6">
        <v>6432.72</v>
      </c>
      <c r="H395" s="3">
        <v>1148.7</v>
      </c>
      <c r="I395" s="4" t="s">
        <v>40</v>
      </c>
    </row>
    <row r="396" spans="1:9" ht="18" customHeight="1">
      <c r="A396" s="1">
        <v>2022</v>
      </c>
      <c r="B396" s="1" t="s">
        <v>2</v>
      </c>
      <c r="C396" s="1" t="s">
        <v>12</v>
      </c>
      <c r="D396" s="5" t="s">
        <v>29</v>
      </c>
      <c r="E396" s="6">
        <v>643</v>
      </c>
      <c r="F396" s="6">
        <v>7000</v>
      </c>
      <c r="G396" s="6">
        <v>7840</v>
      </c>
      <c r="H396" s="3">
        <v>1400</v>
      </c>
      <c r="I396" s="4" t="s">
        <v>40</v>
      </c>
    </row>
    <row r="397" spans="1:9" ht="18" customHeight="1">
      <c r="A397" s="1">
        <v>2022</v>
      </c>
      <c r="B397" s="1" t="s">
        <v>2</v>
      </c>
      <c r="C397" s="1" t="s">
        <v>38</v>
      </c>
      <c r="D397" s="5" t="s">
        <v>31</v>
      </c>
      <c r="E397" s="6">
        <v>455</v>
      </c>
      <c r="F397" s="6">
        <v>4578.6000000000004</v>
      </c>
      <c r="G397" s="6">
        <v>5128.0320000000002</v>
      </c>
      <c r="H397" s="3">
        <v>915.72000000000014</v>
      </c>
      <c r="I397" s="4" t="s">
        <v>40</v>
      </c>
    </row>
    <row r="398" spans="1:9" ht="18" customHeight="1">
      <c r="A398" s="1">
        <v>2022</v>
      </c>
      <c r="B398" s="1" t="s">
        <v>2</v>
      </c>
      <c r="C398" s="1" t="s">
        <v>12</v>
      </c>
      <c r="D398" s="5" t="s">
        <v>28</v>
      </c>
      <c r="E398" s="7">
        <v>345</v>
      </c>
      <c r="F398" s="7">
        <v>7000</v>
      </c>
      <c r="G398" s="7">
        <v>7840</v>
      </c>
      <c r="H398" s="3">
        <v>1400</v>
      </c>
      <c r="I398" s="4" t="s">
        <v>40</v>
      </c>
    </row>
    <row r="399" spans="1:9" ht="18" customHeight="1">
      <c r="A399" s="1">
        <v>2022</v>
      </c>
      <c r="B399" s="1" t="s">
        <v>2</v>
      </c>
      <c r="C399" s="1" t="s">
        <v>13</v>
      </c>
      <c r="D399" s="2" t="s">
        <v>33</v>
      </c>
      <c r="E399" s="3">
        <v>122</v>
      </c>
      <c r="F399" s="3">
        <v>100</v>
      </c>
      <c r="G399" s="3">
        <v>112</v>
      </c>
      <c r="H399" s="3">
        <v>20</v>
      </c>
      <c r="I399" s="4" t="s">
        <v>40</v>
      </c>
    </row>
    <row r="400" spans="1:9" ht="18" customHeight="1">
      <c r="A400" s="1">
        <v>2022</v>
      </c>
      <c r="B400" s="1" t="s">
        <v>2</v>
      </c>
      <c r="C400" s="1" t="s">
        <v>15</v>
      </c>
      <c r="D400" s="5" t="s">
        <v>26</v>
      </c>
      <c r="E400" s="6">
        <v>78</v>
      </c>
      <c r="F400" s="6">
        <v>2288.6</v>
      </c>
      <c r="G400" s="6">
        <v>5126.4639999999999</v>
      </c>
      <c r="H400" s="3">
        <v>457.72</v>
      </c>
      <c r="I400" s="4" t="s">
        <v>40</v>
      </c>
    </row>
    <row r="401" spans="1:9" ht="18" customHeight="1">
      <c r="A401" s="1">
        <v>2022</v>
      </c>
      <c r="B401" s="1" t="s">
        <v>2</v>
      </c>
      <c r="C401" s="1" t="s">
        <v>15</v>
      </c>
      <c r="D401" s="5" t="s">
        <v>24</v>
      </c>
      <c r="E401" s="6">
        <v>76</v>
      </c>
      <c r="F401" s="6">
        <v>2288.4499999999998</v>
      </c>
      <c r="G401" s="6">
        <v>5126.1279999999997</v>
      </c>
      <c r="H401" s="3">
        <v>457.69</v>
      </c>
      <c r="I401" s="4" t="s">
        <v>40</v>
      </c>
    </row>
    <row r="402" spans="1:9" ht="18" customHeight="1">
      <c r="A402" s="1">
        <v>2022</v>
      </c>
      <c r="B402" s="1" t="s">
        <v>2</v>
      </c>
      <c r="C402" s="1" t="s">
        <v>15</v>
      </c>
      <c r="D402" s="5" t="s">
        <v>25</v>
      </c>
      <c r="E402" s="6">
        <v>46</v>
      </c>
      <c r="F402" s="6">
        <v>100</v>
      </c>
      <c r="G402" s="6">
        <v>224</v>
      </c>
      <c r="H402" s="3">
        <v>20</v>
      </c>
      <c r="I402" s="4" t="s">
        <v>40</v>
      </c>
    </row>
    <row r="403" spans="1:9" ht="18" customHeight="1">
      <c r="A403" s="1">
        <v>2022</v>
      </c>
      <c r="B403" s="1" t="s">
        <v>2</v>
      </c>
      <c r="C403" s="1" t="s">
        <v>15</v>
      </c>
      <c r="D403" s="5" t="s">
        <v>23</v>
      </c>
      <c r="E403" s="6">
        <v>34</v>
      </c>
      <c r="F403" s="6">
        <v>2288.4</v>
      </c>
      <c r="G403" s="6">
        <v>5126.0160000000005</v>
      </c>
      <c r="H403" s="3">
        <v>457.68000000000006</v>
      </c>
      <c r="I403" s="4" t="s">
        <v>40</v>
      </c>
    </row>
    <row r="404" spans="1:9" ht="18" customHeight="1">
      <c r="A404" s="1">
        <v>2022</v>
      </c>
      <c r="B404" s="1" t="s">
        <v>2</v>
      </c>
      <c r="C404" s="1" t="s">
        <v>13</v>
      </c>
      <c r="D404" s="2" t="s">
        <v>34</v>
      </c>
      <c r="E404" s="3">
        <v>7</v>
      </c>
      <c r="F404" s="3">
        <v>200</v>
      </c>
      <c r="G404" s="3">
        <v>224</v>
      </c>
      <c r="H404" s="3">
        <v>40</v>
      </c>
      <c r="I404" s="4" t="s">
        <v>40</v>
      </c>
    </row>
    <row r="405" spans="1:9" ht="18" customHeight="1">
      <c r="A405" s="1">
        <v>2022</v>
      </c>
      <c r="B405" s="1" t="s">
        <v>2</v>
      </c>
      <c r="C405" s="1" t="s">
        <v>15</v>
      </c>
      <c r="D405" s="5" t="s">
        <v>27</v>
      </c>
      <c r="E405" s="6">
        <v>3</v>
      </c>
      <c r="F405" s="6">
        <v>2288.65</v>
      </c>
      <c r="G405" s="6">
        <v>5126.576</v>
      </c>
      <c r="H405" s="3">
        <v>457.73</v>
      </c>
      <c r="I405" s="4" t="s">
        <v>40</v>
      </c>
    </row>
    <row r="406" spans="1:9" ht="18" customHeight="1">
      <c r="A406" s="1">
        <v>2022</v>
      </c>
      <c r="B406" s="1" t="s">
        <v>2</v>
      </c>
      <c r="C406" s="1" t="s">
        <v>32</v>
      </c>
      <c r="D406" s="5" t="s">
        <v>32</v>
      </c>
      <c r="E406" s="6">
        <v>2</v>
      </c>
      <c r="F406" s="6">
        <v>6600</v>
      </c>
      <c r="G406" s="6">
        <v>7392</v>
      </c>
      <c r="H406" s="3">
        <v>1320</v>
      </c>
      <c r="I406" s="4" t="s">
        <v>42</v>
      </c>
    </row>
    <row r="407" spans="1:9" ht="18" customHeight="1">
      <c r="A407" s="1">
        <v>2022</v>
      </c>
      <c r="B407" s="1" t="s">
        <v>3</v>
      </c>
      <c r="C407" s="1" t="s">
        <v>14</v>
      </c>
      <c r="D407" s="2" t="s">
        <v>36</v>
      </c>
      <c r="E407" s="3">
        <v>3566</v>
      </c>
      <c r="F407" s="3">
        <v>4577.3</v>
      </c>
      <c r="G407" s="3">
        <v>5126.576</v>
      </c>
      <c r="H407" s="3">
        <v>915.46</v>
      </c>
      <c r="I407" s="4" t="s">
        <v>42</v>
      </c>
    </row>
    <row r="408" spans="1:9" ht="18" customHeight="1">
      <c r="A408" s="1">
        <v>2022</v>
      </c>
      <c r="B408" s="1" t="s">
        <v>3</v>
      </c>
      <c r="C408" s="1" t="s">
        <v>14</v>
      </c>
      <c r="D408" s="2" t="s">
        <v>37</v>
      </c>
      <c r="E408" s="3">
        <v>2498</v>
      </c>
      <c r="F408" s="3">
        <v>8000</v>
      </c>
      <c r="G408" s="3">
        <v>8960</v>
      </c>
      <c r="H408" s="3">
        <v>1600</v>
      </c>
      <c r="I408" s="4" t="s">
        <v>42</v>
      </c>
    </row>
    <row r="409" spans="1:9" ht="18" customHeight="1">
      <c r="A409" s="1">
        <v>2022</v>
      </c>
      <c r="B409" s="1" t="s">
        <v>3</v>
      </c>
      <c r="C409" s="1" t="s">
        <v>13</v>
      </c>
      <c r="D409" s="2" t="s">
        <v>35</v>
      </c>
      <c r="E409" s="3">
        <v>1245</v>
      </c>
      <c r="F409" s="3">
        <v>4577.2</v>
      </c>
      <c r="G409" s="3">
        <v>5126.4639999999999</v>
      </c>
      <c r="H409" s="3">
        <v>915.44</v>
      </c>
      <c r="I409" s="4" t="s">
        <v>42</v>
      </c>
    </row>
    <row r="410" spans="1:9" ht="18" customHeight="1">
      <c r="A410" s="1">
        <v>2022</v>
      </c>
      <c r="B410" s="1" t="s">
        <v>3</v>
      </c>
      <c r="C410" s="1" t="s">
        <v>38</v>
      </c>
      <c r="D410" s="5" t="s">
        <v>30</v>
      </c>
      <c r="E410" s="6">
        <v>644</v>
      </c>
      <c r="F410" s="6">
        <v>5743.5</v>
      </c>
      <c r="G410" s="6">
        <v>6432.72</v>
      </c>
      <c r="H410" s="3">
        <v>1148.7</v>
      </c>
      <c r="I410" s="4" t="s">
        <v>42</v>
      </c>
    </row>
    <row r="411" spans="1:9" ht="18" customHeight="1">
      <c r="A411" s="1">
        <v>2022</v>
      </c>
      <c r="B411" s="1" t="s">
        <v>3</v>
      </c>
      <c r="C411" s="1" t="s">
        <v>12</v>
      </c>
      <c r="D411" s="5" t="s">
        <v>29</v>
      </c>
      <c r="E411" s="6">
        <v>643</v>
      </c>
      <c r="F411" s="6">
        <v>7000</v>
      </c>
      <c r="G411" s="6">
        <v>7840</v>
      </c>
      <c r="H411" s="3">
        <v>1400</v>
      </c>
      <c r="I411" s="4" t="s">
        <v>42</v>
      </c>
    </row>
    <row r="412" spans="1:9" ht="18" customHeight="1">
      <c r="A412" s="1">
        <v>2022</v>
      </c>
      <c r="B412" s="1" t="s">
        <v>3</v>
      </c>
      <c r="C412" s="1" t="s">
        <v>38</v>
      </c>
      <c r="D412" s="5" t="s">
        <v>31</v>
      </c>
      <c r="E412" s="6">
        <v>455</v>
      </c>
      <c r="F412" s="6">
        <v>4578.6000000000004</v>
      </c>
      <c r="G412" s="6">
        <v>5128.0320000000002</v>
      </c>
      <c r="H412" s="3">
        <v>915.72000000000014</v>
      </c>
      <c r="I412" s="4" t="s">
        <v>42</v>
      </c>
    </row>
    <row r="413" spans="1:9" ht="18" customHeight="1">
      <c r="A413" s="1">
        <v>2022</v>
      </c>
      <c r="B413" s="1" t="s">
        <v>3</v>
      </c>
      <c r="C413" s="1" t="s">
        <v>12</v>
      </c>
      <c r="D413" s="5" t="s">
        <v>28</v>
      </c>
      <c r="E413" s="7">
        <v>345</v>
      </c>
      <c r="F413" s="7">
        <v>7000</v>
      </c>
      <c r="G413" s="7">
        <v>7840</v>
      </c>
      <c r="H413" s="3">
        <v>1400</v>
      </c>
      <c r="I413" s="4" t="s">
        <v>42</v>
      </c>
    </row>
    <row r="414" spans="1:9" ht="18" customHeight="1">
      <c r="A414" s="1">
        <v>2022</v>
      </c>
      <c r="B414" s="1" t="s">
        <v>3</v>
      </c>
      <c r="C414" s="1" t="s">
        <v>13</v>
      </c>
      <c r="D414" s="2" t="s">
        <v>33</v>
      </c>
      <c r="E414" s="3">
        <v>122</v>
      </c>
      <c r="F414" s="3">
        <v>100</v>
      </c>
      <c r="G414" s="3">
        <v>112</v>
      </c>
      <c r="H414" s="3">
        <v>20</v>
      </c>
      <c r="I414" s="4" t="s">
        <v>42</v>
      </c>
    </row>
    <row r="415" spans="1:9" ht="18" customHeight="1">
      <c r="A415" s="1">
        <v>2022</v>
      </c>
      <c r="B415" s="1" t="s">
        <v>3</v>
      </c>
      <c r="C415" s="1" t="s">
        <v>15</v>
      </c>
      <c r="D415" s="5" t="s">
        <v>26</v>
      </c>
      <c r="E415" s="6">
        <v>78</v>
      </c>
      <c r="F415" s="6">
        <v>2288.6</v>
      </c>
      <c r="G415" s="6">
        <v>5126.4639999999999</v>
      </c>
      <c r="H415" s="3">
        <v>457.72</v>
      </c>
      <c r="I415" s="4" t="s">
        <v>42</v>
      </c>
    </row>
    <row r="416" spans="1:9" ht="18" customHeight="1">
      <c r="A416" s="1">
        <v>2022</v>
      </c>
      <c r="B416" s="1" t="s">
        <v>3</v>
      </c>
      <c r="C416" s="1" t="s">
        <v>15</v>
      </c>
      <c r="D416" s="5" t="s">
        <v>24</v>
      </c>
      <c r="E416" s="6">
        <v>76</v>
      </c>
      <c r="F416" s="6">
        <v>2288.4499999999998</v>
      </c>
      <c r="G416" s="6">
        <v>5126.1279999999997</v>
      </c>
      <c r="H416" s="3">
        <v>457.69</v>
      </c>
      <c r="I416" s="4" t="s">
        <v>42</v>
      </c>
    </row>
    <row r="417" spans="1:9" ht="18" customHeight="1">
      <c r="A417" s="1">
        <v>2022</v>
      </c>
      <c r="B417" s="1" t="s">
        <v>3</v>
      </c>
      <c r="C417" s="1" t="s">
        <v>15</v>
      </c>
      <c r="D417" s="5" t="s">
        <v>25</v>
      </c>
      <c r="E417" s="6">
        <v>46</v>
      </c>
      <c r="F417" s="6">
        <v>100</v>
      </c>
      <c r="G417" s="6">
        <v>224</v>
      </c>
      <c r="H417" s="3">
        <v>20</v>
      </c>
      <c r="I417" s="4" t="s">
        <v>42</v>
      </c>
    </row>
    <row r="418" spans="1:9" ht="18" customHeight="1">
      <c r="A418" s="1">
        <v>2022</v>
      </c>
      <c r="B418" s="1" t="s">
        <v>3</v>
      </c>
      <c r="C418" s="1" t="s">
        <v>15</v>
      </c>
      <c r="D418" s="5" t="s">
        <v>23</v>
      </c>
      <c r="E418" s="6">
        <v>34</v>
      </c>
      <c r="F418" s="6">
        <v>2288.4</v>
      </c>
      <c r="G418" s="6">
        <v>5126.0160000000005</v>
      </c>
      <c r="H418" s="3">
        <v>457.68000000000006</v>
      </c>
      <c r="I418" s="4" t="s">
        <v>42</v>
      </c>
    </row>
    <row r="419" spans="1:9" ht="18" customHeight="1">
      <c r="A419" s="1">
        <v>2022</v>
      </c>
      <c r="B419" s="1" t="s">
        <v>3</v>
      </c>
      <c r="C419" s="1" t="s">
        <v>13</v>
      </c>
      <c r="D419" s="2" t="s">
        <v>34</v>
      </c>
      <c r="E419" s="3">
        <v>7</v>
      </c>
      <c r="F419" s="3">
        <v>200</v>
      </c>
      <c r="G419" s="3">
        <v>224</v>
      </c>
      <c r="H419" s="3">
        <v>40</v>
      </c>
      <c r="I419" s="4" t="s">
        <v>42</v>
      </c>
    </row>
    <row r="420" spans="1:9" ht="18" customHeight="1">
      <c r="A420" s="1">
        <v>2022</v>
      </c>
      <c r="B420" s="1" t="s">
        <v>3</v>
      </c>
      <c r="C420" s="1" t="s">
        <v>15</v>
      </c>
      <c r="D420" s="5" t="s">
        <v>27</v>
      </c>
      <c r="E420" s="6">
        <v>3</v>
      </c>
      <c r="F420" s="6">
        <v>2288.65</v>
      </c>
      <c r="G420" s="6">
        <v>5126.576</v>
      </c>
      <c r="H420" s="3">
        <v>457.73</v>
      </c>
      <c r="I420" s="4" t="s">
        <v>42</v>
      </c>
    </row>
    <row r="421" spans="1:9" ht="18" customHeight="1">
      <c r="A421" s="1">
        <v>2022</v>
      </c>
      <c r="B421" s="1" t="s">
        <v>3</v>
      </c>
      <c r="C421" s="1" t="s">
        <v>32</v>
      </c>
      <c r="D421" s="5" t="s">
        <v>32</v>
      </c>
      <c r="E421" s="6">
        <v>2</v>
      </c>
      <c r="F421" s="6">
        <v>7920</v>
      </c>
      <c r="G421" s="6">
        <v>7392</v>
      </c>
      <c r="H421" s="3">
        <v>1584</v>
      </c>
      <c r="I421" s="4" t="s">
        <v>42</v>
      </c>
    </row>
    <row r="422" spans="1:9" ht="18" customHeight="1">
      <c r="A422" s="1">
        <v>2022</v>
      </c>
      <c r="B422" s="1" t="s">
        <v>4</v>
      </c>
      <c r="C422" s="1" t="s">
        <v>14</v>
      </c>
      <c r="D422" s="2" t="s">
        <v>36</v>
      </c>
      <c r="E422" s="3">
        <v>3566</v>
      </c>
      <c r="F422" s="3">
        <v>4577.3</v>
      </c>
      <c r="G422" s="3">
        <v>5126.576</v>
      </c>
      <c r="H422" s="3">
        <v>915.46</v>
      </c>
      <c r="I422" s="4" t="s">
        <v>40</v>
      </c>
    </row>
    <row r="423" spans="1:9" ht="18" customHeight="1">
      <c r="A423" s="1">
        <v>2022</v>
      </c>
      <c r="B423" s="1" t="s">
        <v>4</v>
      </c>
      <c r="C423" s="1" t="s">
        <v>14</v>
      </c>
      <c r="D423" s="2" t="s">
        <v>37</v>
      </c>
      <c r="E423" s="3">
        <v>2498</v>
      </c>
      <c r="F423" s="3">
        <v>8800</v>
      </c>
      <c r="G423" s="3">
        <v>8960</v>
      </c>
      <c r="H423" s="3">
        <v>1760</v>
      </c>
      <c r="I423" s="4" t="s">
        <v>40</v>
      </c>
    </row>
    <row r="424" spans="1:9" ht="18" customHeight="1">
      <c r="A424" s="1">
        <v>2022</v>
      </c>
      <c r="B424" s="1" t="s">
        <v>4</v>
      </c>
      <c r="C424" s="1" t="s">
        <v>13</v>
      </c>
      <c r="D424" s="2" t="s">
        <v>35</v>
      </c>
      <c r="E424" s="3">
        <v>1245</v>
      </c>
      <c r="F424" s="3">
        <v>5034.92</v>
      </c>
      <c r="G424" s="3">
        <v>5126.4639999999999</v>
      </c>
      <c r="H424" s="3">
        <v>1006.984</v>
      </c>
      <c r="I424" s="4" t="s">
        <v>40</v>
      </c>
    </row>
    <row r="425" spans="1:9" ht="18" customHeight="1">
      <c r="A425" s="1">
        <v>2022</v>
      </c>
      <c r="B425" s="1" t="s">
        <v>4</v>
      </c>
      <c r="C425" s="1" t="s">
        <v>38</v>
      </c>
      <c r="D425" s="5" t="s">
        <v>30</v>
      </c>
      <c r="E425" s="6">
        <v>644</v>
      </c>
      <c r="F425" s="6">
        <v>6317.85</v>
      </c>
      <c r="G425" s="6">
        <v>6432.72</v>
      </c>
      <c r="H425" s="3">
        <v>1263.5700000000002</v>
      </c>
      <c r="I425" s="4" t="s">
        <v>40</v>
      </c>
    </row>
    <row r="426" spans="1:9" ht="18" customHeight="1">
      <c r="A426" s="1">
        <v>2022</v>
      </c>
      <c r="B426" s="1" t="s">
        <v>4</v>
      </c>
      <c r="C426" s="1" t="s">
        <v>12</v>
      </c>
      <c r="D426" s="5" t="s">
        <v>29</v>
      </c>
      <c r="E426" s="6">
        <v>643</v>
      </c>
      <c r="F426" s="6">
        <v>7700</v>
      </c>
      <c r="G426" s="6">
        <v>7840</v>
      </c>
      <c r="H426" s="3">
        <v>1540</v>
      </c>
      <c r="I426" s="4" t="s">
        <v>40</v>
      </c>
    </row>
    <row r="427" spans="1:9" ht="18" customHeight="1">
      <c r="A427" s="1">
        <v>2022</v>
      </c>
      <c r="B427" s="1" t="s">
        <v>4</v>
      </c>
      <c r="C427" s="1" t="s">
        <v>38</v>
      </c>
      <c r="D427" s="5" t="s">
        <v>31</v>
      </c>
      <c r="E427" s="6">
        <v>455</v>
      </c>
      <c r="F427" s="6">
        <v>5036.46</v>
      </c>
      <c r="G427" s="6">
        <v>5128.0320000000002</v>
      </c>
      <c r="H427" s="3">
        <v>1007.292</v>
      </c>
      <c r="I427" s="4" t="s">
        <v>42</v>
      </c>
    </row>
    <row r="428" spans="1:9" ht="18" customHeight="1">
      <c r="A428" s="1">
        <v>2022</v>
      </c>
      <c r="B428" s="1" t="s">
        <v>4</v>
      </c>
      <c r="C428" s="1" t="s">
        <v>12</v>
      </c>
      <c r="D428" s="5" t="s">
        <v>28</v>
      </c>
      <c r="E428" s="7">
        <v>345</v>
      </c>
      <c r="F428" s="7">
        <v>7700</v>
      </c>
      <c r="G428" s="7">
        <v>7840</v>
      </c>
      <c r="H428" s="3">
        <v>1540</v>
      </c>
      <c r="I428" s="4" t="s">
        <v>42</v>
      </c>
    </row>
    <row r="429" spans="1:9" ht="18" customHeight="1">
      <c r="A429" s="1">
        <v>2022</v>
      </c>
      <c r="B429" s="1" t="s">
        <v>4</v>
      </c>
      <c r="C429" s="1" t="s">
        <v>13</v>
      </c>
      <c r="D429" s="2" t="s">
        <v>33</v>
      </c>
      <c r="E429" s="3">
        <v>122</v>
      </c>
      <c r="F429" s="3">
        <v>110</v>
      </c>
      <c r="G429" s="3">
        <v>112</v>
      </c>
      <c r="H429" s="3">
        <v>22</v>
      </c>
      <c r="I429" s="4" t="s">
        <v>42</v>
      </c>
    </row>
    <row r="430" spans="1:9" ht="18" customHeight="1">
      <c r="A430" s="1">
        <v>2022</v>
      </c>
      <c r="B430" s="1" t="s">
        <v>4</v>
      </c>
      <c r="C430" s="1" t="s">
        <v>15</v>
      </c>
      <c r="D430" s="5" t="s">
        <v>26</v>
      </c>
      <c r="E430" s="6">
        <v>78</v>
      </c>
      <c r="F430" s="6">
        <v>2517.46</v>
      </c>
      <c r="G430" s="6">
        <v>5126.4639999999999</v>
      </c>
      <c r="H430" s="3">
        <v>503.49200000000002</v>
      </c>
      <c r="I430" s="4" t="s">
        <v>42</v>
      </c>
    </row>
    <row r="431" spans="1:9" ht="18" customHeight="1">
      <c r="A431" s="1">
        <v>2022</v>
      </c>
      <c r="B431" s="1" t="s">
        <v>4</v>
      </c>
      <c r="C431" s="1" t="s">
        <v>15</v>
      </c>
      <c r="D431" s="5" t="s">
        <v>24</v>
      </c>
      <c r="E431" s="6">
        <v>76</v>
      </c>
      <c r="F431" s="6">
        <v>2288.4499999999998</v>
      </c>
      <c r="G431" s="6">
        <v>5126.1279999999997</v>
      </c>
      <c r="H431" s="3">
        <v>457.69</v>
      </c>
      <c r="I431" s="4" t="s">
        <v>42</v>
      </c>
    </row>
    <row r="432" spans="1:9" ht="18" customHeight="1">
      <c r="A432" s="1">
        <v>2022</v>
      </c>
      <c r="B432" s="1" t="s">
        <v>4</v>
      </c>
      <c r="C432" s="1" t="s">
        <v>15</v>
      </c>
      <c r="D432" s="5" t="s">
        <v>25</v>
      </c>
      <c r="E432" s="6">
        <v>46</v>
      </c>
      <c r="F432" s="6">
        <v>100</v>
      </c>
      <c r="G432" s="6">
        <v>224</v>
      </c>
      <c r="H432" s="3">
        <v>20</v>
      </c>
      <c r="I432" s="4" t="s">
        <v>42</v>
      </c>
    </row>
    <row r="433" spans="1:9" ht="18" customHeight="1">
      <c r="A433" s="1">
        <v>2022</v>
      </c>
      <c r="B433" s="1" t="s">
        <v>4</v>
      </c>
      <c r="C433" s="1" t="s">
        <v>15</v>
      </c>
      <c r="D433" s="5" t="s">
        <v>23</v>
      </c>
      <c r="E433" s="6">
        <v>34</v>
      </c>
      <c r="F433" s="6">
        <v>2288.4</v>
      </c>
      <c r="G433" s="6">
        <v>5126.0160000000005</v>
      </c>
      <c r="H433" s="3">
        <v>457.68000000000006</v>
      </c>
      <c r="I433" s="4" t="s">
        <v>42</v>
      </c>
    </row>
    <row r="434" spans="1:9" ht="18" customHeight="1">
      <c r="A434" s="1">
        <v>2022</v>
      </c>
      <c r="B434" s="1" t="s">
        <v>4</v>
      </c>
      <c r="C434" s="1" t="s">
        <v>13</v>
      </c>
      <c r="D434" s="2" t="s">
        <v>34</v>
      </c>
      <c r="E434" s="3">
        <v>7</v>
      </c>
      <c r="F434" s="3">
        <v>200</v>
      </c>
      <c r="G434" s="3">
        <v>224</v>
      </c>
      <c r="H434" s="3">
        <v>40</v>
      </c>
      <c r="I434" s="4" t="s">
        <v>42</v>
      </c>
    </row>
    <row r="435" spans="1:9" ht="18" customHeight="1">
      <c r="A435" s="1">
        <v>2022</v>
      </c>
      <c r="B435" s="1" t="s">
        <v>4</v>
      </c>
      <c r="C435" s="1" t="s">
        <v>15</v>
      </c>
      <c r="D435" s="5" t="s">
        <v>27</v>
      </c>
      <c r="E435" s="6">
        <v>3</v>
      </c>
      <c r="F435" s="6">
        <v>3300</v>
      </c>
      <c r="G435" s="6">
        <v>5126.576</v>
      </c>
      <c r="H435" s="3">
        <v>660</v>
      </c>
      <c r="I435" s="4" t="s">
        <v>42</v>
      </c>
    </row>
    <row r="436" spans="1:9" ht="18" customHeight="1">
      <c r="A436" s="1">
        <v>2022</v>
      </c>
      <c r="B436" s="1" t="s">
        <v>4</v>
      </c>
      <c r="C436" s="1" t="s">
        <v>32</v>
      </c>
      <c r="D436" s="5" t="s">
        <v>32</v>
      </c>
      <c r="E436" s="6">
        <v>2</v>
      </c>
      <c r="F436" s="6">
        <v>4577.3</v>
      </c>
      <c r="G436" s="6">
        <v>7392</v>
      </c>
      <c r="H436" s="3">
        <v>915.46</v>
      </c>
      <c r="I436" s="4" t="s">
        <v>40</v>
      </c>
    </row>
    <row r="437" spans="1:9" ht="18" customHeight="1">
      <c r="A437" s="1">
        <v>2022</v>
      </c>
      <c r="B437" s="1" t="s">
        <v>5</v>
      </c>
      <c r="C437" s="1" t="s">
        <v>14</v>
      </c>
      <c r="D437" s="2" t="s">
        <v>36</v>
      </c>
      <c r="E437" s="3">
        <v>3566</v>
      </c>
      <c r="F437" s="3">
        <v>4577.3</v>
      </c>
      <c r="G437" s="3">
        <v>5126.576</v>
      </c>
      <c r="H437" s="3">
        <v>915.46</v>
      </c>
      <c r="I437" s="4" t="s">
        <v>42</v>
      </c>
    </row>
    <row r="438" spans="1:9" ht="18" customHeight="1">
      <c r="A438" s="1">
        <v>2022</v>
      </c>
      <c r="B438" s="1" t="s">
        <v>5</v>
      </c>
      <c r="C438" s="1" t="s">
        <v>14</v>
      </c>
      <c r="D438" s="2" t="s">
        <v>37</v>
      </c>
      <c r="E438" s="3">
        <v>2498</v>
      </c>
      <c r="F438" s="3">
        <v>8000</v>
      </c>
      <c r="G438" s="3">
        <v>8960</v>
      </c>
      <c r="H438" s="3">
        <v>1600</v>
      </c>
      <c r="I438" s="4" t="s">
        <v>40</v>
      </c>
    </row>
    <row r="439" spans="1:9" ht="18" customHeight="1">
      <c r="A439" s="1">
        <v>2022</v>
      </c>
      <c r="B439" s="1" t="s">
        <v>5</v>
      </c>
      <c r="C439" s="1" t="s">
        <v>13</v>
      </c>
      <c r="D439" s="2" t="s">
        <v>35</v>
      </c>
      <c r="E439" s="3">
        <v>1245</v>
      </c>
      <c r="F439" s="3">
        <v>4577.2</v>
      </c>
      <c r="G439" s="3">
        <v>5126.4639999999999</v>
      </c>
      <c r="H439" s="3">
        <v>915.44</v>
      </c>
      <c r="I439" s="4" t="s">
        <v>40</v>
      </c>
    </row>
    <row r="440" spans="1:9" ht="18" customHeight="1">
      <c r="A440" s="1">
        <v>2022</v>
      </c>
      <c r="B440" s="1" t="s">
        <v>5</v>
      </c>
      <c r="C440" s="1" t="s">
        <v>38</v>
      </c>
      <c r="D440" s="5" t="s">
        <v>30</v>
      </c>
      <c r="E440" s="6">
        <v>644</v>
      </c>
      <c r="F440" s="6">
        <v>5743.5</v>
      </c>
      <c r="G440" s="6">
        <v>6432.72</v>
      </c>
      <c r="H440" s="3">
        <v>1148.7</v>
      </c>
      <c r="I440" s="4" t="s">
        <v>40</v>
      </c>
    </row>
    <row r="441" spans="1:9" ht="18" customHeight="1">
      <c r="A441" s="1">
        <v>2022</v>
      </c>
      <c r="B441" s="1" t="s">
        <v>5</v>
      </c>
      <c r="C441" s="1" t="s">
        <v>12</v>
      </c>
      <c r="D441" s="5" t="s">
        <v>29</v>
      </c>
      <c r="E441" s="6">
        <v>643</v>
      </c>
      <c r="F441" s="6">
        <v>7000</v>
      </c>
      <c r="G441" s="6">
        <v>7840</v>
      </c>
      <c r="H441" s="3">
        <v>1400</v>
      </c>
      <c r="I441" s="4" t="s">
        <v>40</v>
      </c>
    </row>
    <row r="442" spans="1:9" ht="18" customHeight="1">
      <c r="A442" s="1">
        <v>2022</v>
      </c>
      <c r="B442" s="1" t="s">
        <v>5</v>
      </c>
      <c r="C442" s="1" t="s">
        <v>38</v>
      </c>
      <c r="D442" s="5" t="s">
        <v>31</v>
      </c>
      <c r="E442" s="6">
        <v>455</v>
      </c>
      <c r="F442" s="6">
        <v>4578.6000000000004</v>
      </c>
      <c r="G442" s="6">
        <v>5128.0320000000002</v>
      </c>
      <c r="H442" s="3">
        <v>915.72000000000014</v>
      </c>
      <c r="I442" s="4" t="s">
        <v>40</v>
      </c>
    </row>
    <row r="443" spans="1:9" ht="18" customHeight="1">
      <c r="A443" s="1">
        <v>2022</v>
      </c>
      <c r="B443" s="1" t="s">
        <v>5</v>
      </c>
      <c r="C443" s="1" t="s">
        <v>12</v>
      </c>
      <c r="D443" s="5" t="s">
        <v>28</v>
      </c>
      <c r="E443" s="7">
        <v>345</v>
      </c>
      <c r="F443" s="7">
        <v>7000</v>
      </c>
      <c r="G443" s="7">
        <v>7840</v>
      </c>
      <c r="H443" s="3">
        <v>1400</v>
      </c>
      <c r="I443" s="4" t="s">
        <v>40</v>
      </c>
    </row>
    <row r="444" spans="1:9" ht="18" customHeight="1">
      <c r="A444" s="1">
        <v>2022</v>
      </c>
      <c r="B444" s="1" t="s">
        <v>5</v>
      </c>
      <c r="C444" s="1" t="s">
        <v>13</v>
      </c>
      <c r="D444" s="2" t="s">
        <v>33</v>
      </c>
      <c r="E444" s="3">
        <v>122</v>
      </c>
      <c r="F444" s="3">
        <v>100</v>
      </c>
      <c r="G444" s="3">
        <v>112</v>
      </c>
      <c r="H444" s="3">
        <v>20</v>
      </c>
      <c r="I444" s="4" t="s">
        <v>40</v>
      </c>
    </row>
    <row r="445" spans="1:9" ht="18" customHeight="1">
      <c r="A445" s="1">
        <v>2022</v>
      </c>
      <c r="B445" s="1" t="s">
        <v>5</v>
      </c>
      <c r="C445" s="1" t="s">
        <v>15</v>
      </c>
      <c r="D445" s="5" t="s">
        <v>26</v>
      </c>
      <c r="E445" s="6">
        <v>78</v>
      </c>
      <c r="F445" s="6">
        <v>2288.6</v>
      </c>
      <c r="G445" s="6">
        <v>5126.4639999999999</v>
      </c>
      <c r="H445" s="3">
        <v>457.72</v>
      </c>
      <c r="I445" s="4" t="s">
        <v>40</v>
      </c>
    </row>
    <row r="446" spans="1:9" ht="18" customHeight="1">
      <c r="A446" s="1">
        <v>2022</v>
      </c>
      <c r="B446" s="1" t="s">
        <v>5</v>
      </c>
      <c r="C446" s="1" t="s">
        <v>15</v>
      </c>
      <c r="D446" s="5" t="s">
        <v>24</v>
      </c>
      <c r="E446" s="6">
        <v>76</v>
      </c>
      <c r="F446" s="6">
        <v>2288.4499999999998</v>
      </c>
      <c r="G446" s="6">
        <v>5126.1279999999997</v>
      </c>
      <c r="H446" s="3">
        <v>457.69</v>
      </c>
      <c r="I446" s="4" t="s">
        <v>40</v>
      </c>
    </row>
    <row r="447" spans="1:9" ht="18" customHeight="1">
      <c r="A447" s="1">
        <v>2022</v>
      </c>
      <c r="B447" s="1" t="s">
        <v>5</v>
      </c>
      <c r="C447" s="1" t="s">
        <v>15</v>
      </c>
      <c r="D447" s="5" t="s">
        <v>25</v>
      </c>
      <c r="E447" s="6">
        <v>46</v>
      </c>
      <c r="F447" s="6">
        <v>100</v>
      </c>
      <c r="G447" s="6">
        <v>224</v>
      </c>
      <c r="H447" s="3">
        <v>20</v>
      </c>
      <c r="I447" s="4" t="s">
        <v>40</v>
      </c>
    </row>
    <row r="448" spans="1:9" ht="18" customHeight="1">
      <c r="A448" s="1">
        <v>2022</v>
      </c>
      <c r="B448" s="1" t="s">
        <v>5</v>
      </c>
      <c r="C448" s="1" t="s">
        <v>15</v>
      </c>
      <c r="D448" s="5" t="s">
        <v>23</v>
      </c>
      <c r="E448" s="6">
        <v>34</v>
      </c>
      <c r="F448" s="6">
        <v>2288.4</v>
      </c>
      <c r="G448" s="6">
        <v>5126.0160000000005</v>
      </c>
      <c r="H448" s="3">
        <v>457.68000000000006</v>
      </c>
      <c r="I448" s="4" t="s">
        <v>40</v>
      </c>
    </row>
    <row r="449" spans="1:9" ht="18" customHeight="1">
      <c r="A449" s="1">
        <v>2022</v>
      </c>
      <c r="B449" s="1" t="s">
        <v>5</v>
      </c>
      <c r="C449" s="1" t="s">
        <v>13</v>
      </c>
      <c r="D449" s="2" t="s">
        <v>34</v>
      </c>
      <c r="E449" s="3">
        <v>7</v>
      </c>
      <c r="F449" s="3">
        <v>200</v>
      </c>
      <c r="G449" s="3">
        <v>224</v>
      </c>
      <c r="H449" s="3">
        <v>40</v>
      </c>
      <c r="I449" s="4" t="s">
        <v>40</v>
      </c>
    </row>
    <row r="450" spans="1:9" ht="18" customHeight="1">
      <c r="A450" s="1">
        <v>2022</v>
      </c>
      <c r="B450" s="1" t="s">
        <v>5</v>
      </c>
      <c r="C450" s="1" t="s">
        <v>32</v>
      </c>
      <c r="D450" s="5" t="s">
        <v>32</v>
      </c>
      <c r="E450" s="6">
        <v>3</v>
      </c>
      <c r="F450" s="6">
        <v>4577.3</v>
      </c>
      <c r="G450" s="6">
        <v>7392</v>
      </c>
      <c r="H450" s="3">
        <v>915.46</v>
      </c>
      <c r="I450" s="4" t="s">
        <v>40</v>
      </c>
    </row>
    <row r="451" spans="1:9" ht="18" customHeight="1">
      <c r="A451" s="1">
        <v>2022</v>
      </c>
      <c r="B451" s="1" t="s">
        <v>5</v>
      </c>
      <c r="C451" s="1" t="s">
        <v>15</v>
      </c>
      <c r="D451" s="5" t="s">
        <v>27</v>
      </c>
      <c r="E451" s="6">
        <v>3</v>
      </c>
      <c r="F451" s="6">
        <v>2288.65</v>
      </c>
      <c r="G451" s="6">
        <v>5126.576</v>
      </c>
      <c r="H451" s="3">
        <v>457.73</v>
      </c>
      <c r="I451" s="4" t="s">
        <v>40</v>
      </c>
    </row>
    <row r="452" spans="1:9" ht="18" customHeight="1">
      <c r="A452" s="1">
        <v>2022</v>
      </c>
      <c r="B452" s="1" t="s">
        <v>6</v>
      </c>
      <c r="C452" s="1" t="s">
        <v>14</v>
      </c>
      <c r="D452" s="2" t="s">
        <v>36</v>
      </c>
      <c r="E452" s="3">
        <v>3566</v>
      </c>
      <c r="F452" s="3">
        <v>4577.3</v>
      </c>
      <c r="G452" s="3">
        <v>5126.576</v>
      </c>
      <c r="H452" s="3">
        <v>915.46</v>
      </c>
      <c r="I452" s="4" t="s">
        <v>40</v>
      </c>
    </row>
    <row r="453" spans="1:9" ht="18" customHeight="1">
      <c r="A453" s="1">
        <v>2022</v>
      </c>
      <c r="B453" s="1" t="s">
        <v>6</v>
      </c>
      <c r="C453" s="1" t="s">
        <v>14</v>
      </c>
      <c r="D453" s="2" t="s">
        <v>37</v>
      </c>
      <c r="E453" s="3">
        <v>2498</v>
      </c>
      <c r="F453" s="3">
        <v>8000</v>
      </c>
      <c r="G453" s="3">
        <v>8960</v>
      </c>
      <c r="H453" s="3">
        <v>1600</v>
      </c>
      <c r="I453" s="4" t="s">
        <v>40</v>
      </c>
    </row>
    <row r="454" spans="1:9" ht="18" customHeight="1">
      <c r="A454" s="1">
        <v>2022</v>
      </c>
      <c r="B454" s="1" t="s">
        <v>6</v>
      </c>
      <c r="C454" s="1" t="s">
        <v>13</v>
      </c>
      <c r="D454" s="2" t="s">
        <v>35</v>
      </c>
      <c r="E454" s="3">
        <v>1245</v>
      </c>
      <c r="F454" s="3">
        <v>4577.2</v>
      </c>
      <c r="G454" s="3">
        <v>5126.4639999999999</v>
      </c>
      <c r="H454" s="3">
        <v>915.44</v>
      </c>
      <c r="I454" s="4" t="s">
        <v>40</v>
      </c>
    </row>
    <row r="455" spans="1:9" ht="18" customHeight="1">
      <c r="A455" s="1">
        <v>2022</v>
      </c>
      <c r="B455" s="1" t="s">
        <v>6</v>
      </c>
      <c r="C455" s="1" t="s">
        <v>38</v>
      </c>
      <c r="D455" s="5" t="s">
        <v>30</v>
      </c>
      <c r="E455" s="6">
        <v>644</v>
      </c>
      <c r="F455" s="6">
        <v>5743.5</v>
      </c>
      <c r="G455" s="6">
        <v>6432.72</v>
      </c>
      <c r="H455" s="3">
        <v>1148.7</v>
      </c>
      <c r="I455" s="4" t="s">
        <v>40</v>
      </c>
    </row>
    <row r="456" spans="1:9" ht="18" customHeight="1">
      <c r="A456" s="1">
        <v>2022</v>
      </c>
      <c r="B456" s="1" t="s">
        <v>6</v>
      </c>
      <c r="C456" s="1" t="s">
        <v>12</v>
      </c>
      <c r="D456" s="5" t="s">
        <v>29</v>
      </c>
      <c r="E456" s="6">
        <v>643</v>
      </c>
      <c r="F456" s="6">
        <v>7000</v>
      </c>
      <c r="G456" s="6">
        <v>7840</v>
      </c>
      <c r="H456" s="3">
        <v>1400</v>
      </c>
      <c r="I456" s="4" t="s">
        <v>40</v>
      </c>
    </row>
    <row r="457" spans="1:9" ht="18" customHeight="1">
      <c r="A457" s="1">
        <v>2022</v>
      </c>
      <c r="B457" s="1" t="s">
        <v>6</v>
      </c>
      <c r="C457" s="1" t="s">
        <v>38</v>
      </c>
      <c r="D457" s="5" t="s">
        <v>31</v>
      </c>
      <c r="E457" s="6">
        <v>455</v>
      </c>
      <c r="F457" s="6">
        <v>4578.6000000000004</v>
      </c>
      <c r="G457" s="6">
        <v>5128.0320000000002</v>
      </c>
      <c r="H457" s="3">
        <v>915.72000000000014</v>
      </c>
      <c r="I457" s="4" t="s">
        <v>40</v>
      </c>
    </row>
    <row r="458" spans="1:9" ht="18" customHeight="1">
      <c r="A458" s="1">
        <v>2022</v>
      </c>
      <c r="B458" s="1" t="s">
        <v>6</v>
      </c>
      <c r="C458" s="1" t="s">
        <v>12</v>
      </c>
      <c r="D458" s="5" t="s">
        <v>28</v>
      </c>
      <c r="E458" s="7">
        <v>345</v>
      </c>
      <c r="F458" s="7">
        <v>7000</v>
      </c>
      <c r="G458" s="7">
        <v>7840</v>
      </c>
      <c r="H458" s="3">
        <v>1400</v>
      </c>
      <c r="I458" s="4" t="s">
        <v>40</v>
      </c>
    </row>
    <row r="459" spans="1:9" ht="18" customHeight="1">
      <c r="A459" s="1">
        <v>2022</v>
      </c>
      <c r="B459" s="1" t="s">
        <v>6</v>
      </c>
      <c r="C459" s="1" t="s">
        <v>13</v>
      </c>
      <c r="D459" s="2" t="s">
        <v>33</v>
      </c>
      <c r="E459" s="3">
        <v>122</v>
      </c>
      <c r="F459" s="3">
        <v>100</v>
      </c>
      <c r="G459" s="3">
        <v>112</v>
      </c>
      <c r="H459" s="3">
        <v>20</v>
      </c>
      <c r="I459" s="4" t="s">
        <v>40</v>
      </c>
    </row>
    <row r="460" spans="1:9" ht="18" customHeight="1">
      <c r="A460" s="1">
        <v>2022</v>
      </c>
      <c r="B460" s="1" t="s">
        <v>6</v>
      </c>
      <c r="C460" s="1" t="s">
        <v>15</v>
      </c>
      <c r="D460" s="5" t="s">
        <v>26</v>
      </c>
      <c r="E460" s="6">
        <v>78</v>
      </c>
      <c r="F460" s="6">
        <v>2288.6</v>
      </c>
      <c r="G460" s="6">
        <v>5126.4639999999999</v>
      </c>
      <c r="H460" s="3">
        <v>457.72</v>
      </c>
      <c r="I460" s="4" t="s">
        <v>40</v>
      </c>
    </row>
    <row r="461" spans="1:9" ht="18" customHeight="1">
      <c r="A461" s="1">
        <v>2022</v>
      </c>
      <c r="B461" s="1" t="s">
        <v>6</v>
      </c>
      <c r="C461" s="1" t="s">
        <v>15</v>
      </c>
      <c r="D461" s="5" t="s">
        <v>24</v>
      </c>
      <c r="E461" s="6">
        <v>76</v>
      </c>
      <c r="F461" s="6">
        <v>2288.4499999999998</v>
      </c>
      <c r="G461" s="6">
        <v>5126.1279999999997</v>
      </c>
      <c r="H461" s="3">
        <v>457.69</v>
      </c>
      <c r="I461" s="4" t="s">
        <v>40</v>
      </c>
    </row>
    <row r="462" spans="1:9" ht="18" customHeight="1">
      <c r="A462" s="1">
        <v>2022</v>
      </c>
      <c r="B462" s="1" t="s">
        <v>6</v>
      </c>
      <c r="C462" s="1" t="s">
        <v>15</v>
      </c>
      <c r="D462" s="5" t="s">
        <v>25</v>
      </c>
      <c r="E462" s="6">
        <v>46</v>
      </c>
      <c r="F462" s="6">
        <v>100</v>
      </c>
      <c r="G462" s="6">
        <v>224</v>
      </c>
      <c r="H462" s="3">
        <v>20</v>
      </c>
      <c r="I462" s="4" t="s">
        <v>40</v>
      </c>
    </row>
    <row r="463" spans="1:9" ht="18" customHeight="1">
      <c r="A463" s="1">
        <v>2022</v>
      </c>
      <c r="B463" s="1" t="s">
        <v>6</v>
      </c>
      <c r="C463" s="1" t="s">
        <v>15</v>
      </c>
      <c r="D463" s="5" t="s">
        <v>23</v>
      </c>
      <c r="E463" s="6">
        <v>34</v>
      </c>
      <c r="F463" s="6">
        <v>2288.4</v>
      </c>
      <c r="G463" s="6">
        <v>5126.0160000000005</v>
      </c>
      <c r="H463" s="3">
        <v>457.68000000000006</v>
      </c>
      <c r="I463" s="4" t="s">
        <v>40</v>
      </c>
    </row>
    <row r="464" spans="1:9" ht="18" customHeight="1">
      <c r="A464" s="1">
        <v>2022</v>
      </c>
      <c r="B464" s="1" t="s">
        <v>6</v>
      </c>
      <c r="C464" s="1" t="s">
        <v>13</v>
      </c>
      <c r="D464" s="2" t="s">
        <v>34</v>
      </c>
      <c r="E464" s="3">
        <v>7</v>
      </c>
      <c r="F464" s="3">
        <v>200</v>
      </c>
      <c r="G464" s="3">
        <v>224</v>
      </c>
      <c r="H464" s="3">
        <v>40</v>
      </c>
      <c r="I464" s="4" t="s">
        <v>40</v>
      </c>
    </row>
    <row r="465" spans="1:9" ht="18" customHeight="1">
      <c r="A465" s="1">
        <v>2022</v>
      </c>
      <c r="B465" s="1" t="s">
        <v>6</v>
      </c>
      <c r="C465" s="1" t="s">
        <v>15</v>
      </c>
      <c r="D465" s="5" t="s">
        <v>27</v>
      </c>
      <c r="E465" s="6">
        <v>3</v>
      </c>
      <c r="F465" s="6">
        <v>2288.65</v>
      </c>
      <c r="G465" s="6">
        <v>5126.576</v>
      </c>
      <c r="H465" s="3">
        <v>457.73</v>
      </c>
      <c r="I465" s="4" t="s">
        <v>40</v>
      </c>
    </row>
    <row r="466" spans="1:9" ht="18" customHeight="1">
      <c r="A466" s="1">
        <v>2022</v>
      </c>
      <c r="B466" s="1" t="s">
        <v>6</v>
      </c>
      <c r="C466" s="1" t="s">
        <v>32</v>
      </c>
      <c r="D466" s="5" t="s">
        <v>32</v>
      </c>
      <c r="E466" s="6">
        <v>2</v>
      </c>
      <c r="F466" s="6">
        <v>6600</v>
      </c>
      <c r="G466" s="6">
        <v>7392</v>
      </c>
      <c r="H466" s="3">
        <v>1320</v>
      </c>
      <c r="I466" s="4" t="s">
        <v>40</v>
      </c>
    </row>
    <row r="467" spans="1:9" ht="18" customHeight="1">
      <c r="A467" s="1">
        <v>2022</v>
      </c>
      <c r="B467" s="1" t="s">
        <v>7</v>
      </c>
      <c r="C467" s="1" t="s">
        <v>14</v>
      </c>
      <c r="D467" s="2" t="s">
        <v>36</v>
      </c>
      <c r="E467" s="3">
        <v>3566</v>
      </c>
      <c r="F467" s="3">
        <v>4577.3</v>
      </c>
      <c r="G467" s="3">
        <v>5126.576</v>
      </c>
      <c r="H467" s="3">
        <v>915.46</v>
      </c>
      <c r="I467" s="4" t="s">
        <v>40</v>
      </c>
    </row>
    <row r="468" spans="1:9" ht="18" customHeight="1">
      <c r="A468" s="1">
        <v>2022</v>
      </c>
      <c r="B468" s="1" t="s">
        <v>7</v>
      </c>
      <c r="C468" s="1" t="s">
        <v>14</v>
      </c>
      <c r="D468" s="2" t="s">
        <v>37</v>
      </c>
      <c r="E468" s="3">
        <v>2498</v>
      </c>
      <c r="F468" s="3">
        <v>8000</v>
      </c>
      <c r="G468" s="3">
        <v>8960</v>
      </c>
      <c r="H468" s="3">
        <v>1600</v>
      </c>
      <c r="I468" s="4" t="s">
        <v>40</v>
      </c>
    </row>
    <row r="469" spans="1:9" ht="18" customHeight="1">
      <c r="A469" s="1">
        <v>2022</v>
      </c>
      <c r="B469" s="1" t="s">
        <v>7</v>
      </c>
      <c r="C469" s="1" t="s">
        <v>13</v>
      </c>
      <c r="D469" s="2" t="s">
        <v>35</v>
      </c>
      <c r="E469" s="3">
        <v>1245</v>
      </c>
      <c r="F469" s="3">
        <v>4577.2</v>
      </c>
      <c r="G469" s="3">
        <v>5126.4639999999999</v>
      </c>
      <c r="H469" s="3">
        <v>915.44</v>
      </c>
      <c r="I469" s="4" t="s">
        <v>40</v>
      </c>
    </row>
    <row r="470" spans="1:9" ht="18" customHeight="1">
      <c r="A470" s="1">
        <v>2022</v>
      </c>
      <c r="B470" s="1" t="s">
        <v>7</v>
      </c>
      <c r="C470" s="1" t="s">
        <v>38</v>
      </c>
      <c r="D470" s="5" t="s">
        <v>30</v>
      </c>
      <c r="E470" s="6">
        <v>644</v>
      </c>
      <c r="F470" s="6">
        <v>5743.5</v>
      </c>
      <c r="G470" s="6">
        <v>6432.72</v>
      </c>
      <c r="H470" s="3">
        <v>1148.7</v>
      </c>
      <c r="I470" s="4" t="s">
        <v>40</v>
      </c>
    </row>
    <row r="471" spans="1:9" ht="18" customHeight="1">
      <c r="A471" s="1">
        <v>2022</v>
      </c>
      <c r="B471" s="1" t="s">
        <v>7</v>
      </c>
      <c r="C471" s="1" t="s">
        <v>12</v>
      </c>
      <c r="D471" s="5" t="s">
        <v>29</v>
      </c>
      <c r="E471" s="6">
        <v>643</v>
      </c>
      <c r="F471" s="6">
        <v>7000</v>
      </c>
      <c r="G471" s="6">
        <v>7840</v>
      </c>
      <c r="H471" s="3">
        <v>1400</v>
      </c>
      <c r="I471" s="4" t="s">
        <v>40</v>
      </c>
    </row>
    <row r="472" spans="1:9" ht="18" customHeight="1">
      <c r="A472" s="1">
        <v>2022</v>
      </c>
      <c r="B472" s="1" t="s">
        <v>7</v>
      </c>
      <c r="C472" s="1" t="s">
        <v>38</v>
      </c>
      <c r="D472" s="5" t="s">
        <v>31</v>
      </c>
      <c r="E472" s="6">
        <v>455</v>
      </c>
      <c r="F472" s="6">
        <v>5036.46</v>
      </c>
      <c r="G472" s="6">
        <v>5128.0320000000002</v>
      </c>
      <c r="H472" s="3">
        <v>1007.292</v>
      </c>
      <c r="I472" s="4" t="s">
        <v>40</v>
      </c>
    </row>
    <row r="473" spans="1:9" ht="18" customHeight="1">
      <c r="A473" s="1">
        <v>2022</v>
      </c>
      <c r="B473" s="1" t="s">
        <v>7</v>
      </c>
      <c r="C473" s="1" t="s">
        <v>12</v>
      </c>
      <c r="D473" s="5" t="s">
        <v>28</v>
      </c>
      <c r="E473" s="7">
        <v>345</v>
      </c>
      <c r="F473" s="7">
        <v>7700</v>
      </c>
      <c r="G473" s="7">
        <v>7840</v>
      </c>
      <c r="H473" s="3">
        <v>1540</v>
      </c>
      <c r="I473" s="4" t="s">
        <v>40</v>
      </c>
    </row>
    <row r="474" spans="1:9" ht="18" customHeight="1">
      <c r="A474" s="1">
        <v>2022</v>
      </c>
      <c r="B474" s="1" t="s">
        <v>7</v>
      </c>
      <c r="C474" s="1" t="s">
        <v>13</v>
      </c>
      <c r="D474" s="2" t="s">
        <v>33</v>
      </c>
      <c r="E474" s="3">
        <v>122</v>
      </c>
      <c r="F474" s="3">
        <v>110</v>
      </c>
      <c r="G474" s="3">
        <v>112</v>
      </c>
      <c r="H474" s="3">
        <v>22</v>
      </c>
      <c r="I474" s="4" t="s">
        <v>40</v>
      </c>
    </row>
    <row r="475" spans="1:9" ht="18" customHeight="1">
      <c r="A475" s="1">
        <v>2022</v>
      </c>
      <c r="B475" s="1" t="s">
        <v>7</v>
      </c>
      <c r="C475" s="1" t="s">
        <v>15</v>
      </c>
      <c r="D475" s="5" t="s">
        <v>26</v>
      </c>
      <c r="E475" s="6">
        <v>78</v>
      </c>
      <c r="F475" s="6">
        <v>2517.46</v>
      </c>
      <c r="G475" s="6">
        <v>5126.4639999999999</v>
      </c>
      <c r="H475" s="3">
        <v>503.49200000000002</v>
      </c>
      <c r="I475" s="4" t="s">
        <v>40</v>
      </c>
    </row>
    <row r="476" spans="1:9" ht="18" customHeight="1">
      <c r="A476" s="1">
        <v>2022</v>
      </c>
      <c r="B476" s="1" t="s">
        <v>7</v>
      </c>
      <c r="C476" s="1" t="s">
        <v>15</v>
      </c>
      <c r="D476" s="5" t="s">
        <v>24</v>
      </c>
      <c r="E476" s="6">
        <v>76</v>
      </c>
      <c r="F476" s="6">
        <v>2517.2949999999996</v>
      </c>
      <c r="G476" s="6">
        <v>5126.1279999999997</v>
      </c>
      <c r="H476" s="3">
        <v>503.45899999999995</v>
      </c>
      <c r="I476" s="4" t="s">
        <v>40</v>
      </c>
    </row>
    <row r="477" spans="1:9" ht="18" customHeight="1">
      <c r="A477" s="1">
        <v>2022</v>
      </c>
      <c r="B477" s="1" t="s">
        <v>7</v>
      </c>
      <c r="C477" s="1" t="s">
        <v>15</v>
      </c>
      <c r="D477" s="5" t="s">
        <v>25</v>
      </c>
      <c r="E477" s="6">
        <v>46</v>
      </c>
      <c r="F477" s="6">
        <v>115</v>
      </c>
      <c r="G477" s="6">
        <v>224</v>
      </c>
      <c r="H477" s="3">
        <v>23</v>
      </c>
      <c r="I477" s="4" t="s">
        <v>40</v>
      </c>
    </row>
    <row r="478" spans="1:9" ht="18" customHeight="1">
      <c r="A478" s="1">
        <v>2022</v>
      </c>
      <c r="B478" s="1" t="s">
        <v>7</v>
      </c>
      <c r="C478" s="1" t="s">
        <v>15</v>
      </c>
      <c r="D478" s="5" t="s">
        <v>23</v>
      </c>
      <c r="E478" s="6">
        <v>34</v>
      </c>
      <c r="F478" s="6">
        <v>2631.66</v>
      </c>
      <c r="G478" s="6">
        <v>5126.0160000000005</v>
      </c>
      <c r="H478" s="3">
        <v>526.33199999999999</v>
      </c>
      <c r="I478" s="4" t="s">
        <v>40</v>
      </c>
    </row>
    <row r="479" spans="1:9" ht="18" customHeight="1">
      <c r="A479" s="1">
        <v>2022</v>
      </c>
      <c r="B479" s="1" t="s">
        <v>7</v>
      </c>
      <c r="C479" s="1" t="s">
        <v>13</v>
      </c>
      <c r="D479" s="2" t="s">
        <v>34</v>
      </c>
      <c r="E479" s="3">
        <v>7</v>
      </c>
      <c r="F479" s="3">
        <v>230</v>
      </c>
      <c r="G479" s="3">
        <v>224</v>
      </c>
      <c r="H479" s="3">
        <v>46</v>
      </c>
      <c r="I479" s="4" t="s">
        <v>40</v>
      </c>
    </row>
    <row r="480" spans="1:9" ht="18" customHeight="1">
      <c r="A480" s="1">
        <v>2022</v>
      </c>
      <c r="B480" s="1" t="s">
        <v>7</v>
      </c>
      <c r="C480" s="1" t="s">
        <v>15</v>
      </c>
      <c r="D480" s="5" t="s">
        <v>27</v>
      </c>
      <c r="E480" s="6">
        <v>3</v>
      </c>
      <c r="F480" s="6">
        <v>2631.9475000000002</v>
      </c>
      <c r="G480" s="6">
        <v>5126.576</v>
      </c>
      <c r="H480" s="3">
        <v>526.38950000000011</v>
      </c>
      <c r="I480" s="4" t="s">
        <v>40</v>
      </c>
    </row>
    <row r="481" spans="1:9" ht="18" customHeight="1">
      <c r="A481" s="1">
        <v>2022</v>
      </c>
      <c r="B481" s="1" t="s">
        <v>7</v>
      </c>
      <c r="C481" s="1" t="s">
        <v>32</v>
      </c>
      <c r="D481" s="5" t="s">
        <v>32</v>
      </c>
      <c r="E481" s="6">
        <v>2</v>
      </c>
      <c r="F481" s="6">
        <v>7590</v>
      </c>
      <c r="G481" s="6">
        <v>7392</v>
      </c>
      <c r="H481" s="3">
        <v>1518</v>
      </c>
      <c r="I481" s="4" t="s">
        <v>40</v>
      </c>
    </row>
    <row r="482" spans="1:9" ht="18" customHeight="1">
      <c r="A482" s="1">
        <v>2022</v>
      </c>
      <c r="B482" s="1" t="s">
        <v>8</v>
      </c>
      <c r="C482" s="1" t="s">
        <v>14</v>
      </c>
      <c r="D482" s="2" t="s">
        <v>36</v>
      </c>
      <c r="E482" s="3">
        <v>3566</v>
      </c>
      <c r="F482" s="3">
        <v>4577.3</v>
      </c>
      <c r="G482" s="3">
        <v>5126.576</v>
      </c>
      <c r="H482" s="3">
        <v>915.46</v>
      </c>
      <c r="I482" s="4" t="s">
        <v>40</v>
      </c>
    </row>
    <row r="483" spans="1:9" ht="18" customHeight="1">
      <c r="A483" s="1">
        <v>2022</v>
      </c>
      <c r="B483" s="1" t="s">
        <v>8</v>
      </c>
      <c r="C483" s="1" t="s">
        <v>14</v>
      </c>
      <c r="D483" s="2" t="s">
        <v>37</v>
      </c>
      <c r="E483" s="3">
        <v>2498</v>
      </c>
      <c r="F483" s="3">
        <v>8000</v>
      </c>
      <c r="G483" s="3">
        <v>8960</v>
      </c>
      <c r="H483" s="3">
        <v>1600</v>
      </c>
      <c r="I483" s="4" t="s">
        <v>40</v>
      </c>
    </row>
    <row r="484" spans="1:9" ht="18" customHeight="1">
      <c r="A484" s="1">
        <v>2022</v>
      </c>
      <c r="B484" s="1" t="s">
        <v>8</v>
      </c>
      <c r="C484" s="1" t="s">
        <v>13</v>
      </c>
      <c r="D484" s="2" t="s">
        <v>35</v>
      </c>
      <c r="E484" s="3">
        <v>1245</v>
      </c>
      <c r="F484" s="3">
        <v>4577.2</v>
      </c>
      <c r="G484" s="3">
        <v>5126.4639999999999</v>
      </c>
      <c r="H484" s="3">
        <v>915.44</v>
      </c>
      <c r="I484" s="4" t="s">
        <v>40</v>
      </c>
    </row>
    <row r="485" spans="1:9" ht="18" customHeight="1">
      <c r="A485" s="1">
        <v>2022</v>
      </c>
      <c r="B485" s="1" t="s">
        <v>8</v>
      </c>
      <c r="C485" s="1" t="s">
        <v>38</v>
      </c>
      <c r="D485" s="5" t="s">
        <v>30</v>
      </c>
      <c r="E485" s="6">
        <v>644</v>
      </c>
      <c r="F485" s="6">
        <v>5743.5</v>
      </c>
      <c r="G485" s="6">
        <v>6432.72</v>
      </c>
      <c r="H485" s="3">
        <v>1148.7</v>
      </c>
      <c r="I485" s="4" t="s">
        <v>40</v>
      </c>
    </row>
    <row r="486" spans="1:9" ht="18" customHeight="1">
      <c r="A486" s="1">
        <v>2022</v>
      </c>
      <c r="B486" s="1" t="s">
        <v>8</v>
      </c>
      <c r="C486" s="1" t="s">
        <v>12</v>
      </c>
      <c r="D486" s="5" t="s">
        <v>29</v>
      </c>
      <c r="E486" s="6">
        <v>643</v>
      </c>
      <c r="F486" s="6">
        <v>7000</v>
      </c>
      <c r="G486" s="6">
        <v>7840</v>
      </c>
      <c r="H486" s="3">
        <v>1400</v>
      </c>
      <c r="I486" s="4" t="s">
        <v>40</v>
      </c>
    </row>
    <row r="487" spans="1:9" ht="18" customHeight="1">
      <c r="A487" s="1">
        <v>2022</v>
      </c>
      <c r="B487" s="1" t="s">
        <v>8</v>
      </c>
      <c r="C487" s="1" t="s">
        <v>38</v>
      </c>
      <c r="D487" s="5" t="s">
        <v>31</v>
      </c>
      <c r="E487" s="6">
        <v>455</v>
      </c>
      <c r="F487" s="6">
        <v>4578.6000000000004</v>
      </c>
      <c r="G487" s="6">
        <v>5128.0320000000002</v>
      </c>
      <c r="H487" s="3">
        <v>915.72000000000014</v>
      </c>
      <c r="I487" s="4" t="s">
        <v>40</v>
      </c>
    </row>
    <row r="488" spans="1:9" ht="18" customHeight="1">
      <c r="A488" s="1">
        <v>2022</v>
      </c>
      <c r="B488" s="1" t="s">
        <v>8</v>
      </c>
      <c r="C488" s="1" t="s">
        <v>12</v>
      </c>
      <c r="D488" s="5" t="s">
        <v>28</v>
      </c>
      <c r="E488" s="7">
        <v>345</v>
      </c>
      <c r="F488" s="7">
        <v>7000</v>
      </c>
      <c r="G488" s="7">
        <v>7840</v>
      </c>
      <c r="H488" s="3">
        <v>1400</v>
      </c>
      <c r="I488" s="4" t="s">
        <v>40</v>
      </c>
    </row>
    <row r="489" spans="1:9" ht="18" customHeight="1">
      <c r="A489" s="1">
        <v>2022</v>
      </c>
      <c r="B489" s="1" t="s">
        <v>8</v>
      </c>
      <c r="C489" s="1" t="s">
        <v>13</v>
      </c>
      <c r="D489" s="2" t="s">
        <v>33</v>
      </c>
      <c r="E489" s="3">
        <v>122</v>
      </c>
      <c r="F489" s="3">
        <v>100</v>
      </c>
      <c r="G489" s="3">
        <v>112</v>
      </c>
      <c r="H489" s="3">
        <v>20</v>
      </c>
      <c r="I489" s="4" t="s">
        <v>40</v>
      </c>
    </row>
    <row r="490" spans="1:9" ht="18" customHeight="1">
      <c r="A490" s="1">
        <v>2022</v>
      </c>
      <c r="B490" s="1" t="s">
        <v>8</v>
      </c>
      <c r="C490" s="1" t="s">
        <v>15</v>
      </c>
      <c r="D490" s="5" t="s">
        <v>26</v>
      </c>
      <c r="E490" s="6">
        <v>78</v>
      </c>
      <c r="F490" s="6">
        <v>2288.6</v>
      </c>
      <c r="G490" s="6">
        <v>5126.4639999999999</v>
      </c>
      <c r="H490" s="3">
        <v>457.72</v>
      </c>
      <c r="I490" s="4" t="s">
        <v>40</v>
      </c>
    </row>
    <row r="491" spans="1:9" ht="18" customHeight="1">
      <c r="A491" s="1">
        <v>2022</v>
      </c>
      <c r="B491" s="1" t="s">
        <v>8</v>
      </c>
      <c r="C491" s="1" t="s">
        <v>15</v>
      </c>
      <c r="D491" s="5" t="s">
        <v>24</v>
      </c>
      <c r="E491" s="6">
        <v>76</v>
      </c>
      <c r="F491" s="6">
        <v>2288.4499999999998</v>
      </c>
      <c r="G491" s="6">
        <v>5126.1279999999997</v>
      </c>
      <c r="H491" s="3">
        <v>457.69</v>
      </c>
      <c r="I491" s="4" t="s">
        <v>40</v>
      </c>
    </row>
    <row r="492" spans="1:9" ht="18" customHeight="1">
      <c r="A492" s="1">
        <v>2022</v>
      </c>
      <c r="B492" s="1" t="s">
        <v>8</v>
      </c>
      <c r="C492" s="1" t="s">
        <v>15</v>
      </c>
      <c r="D492" s="5" t="s">
        <v>25</v>
      </c>
      <c r="E492" s="6">
        <v>46</v>
      </c>
      <c r="F492" s="6">
        <v>100</v>
      </c>
      <c r="G492" s="6">
        <v>224</v>
      </c>
      <c r="H492" s="3">
        <v>20</v>
      </c>
      <c r="I492" s="4" t="s">
        <v>40</v>
      </c>
    </row>
    <row r="493" spans="1:9" ht="18" customHeight="1">
      <c r="A493" s="1">
        <v>2022</v>
      </c>
      <c r="B493" s="1" t="s">
        <v>8</v>
      </c>
      <c r="C493" s="1" t="s">
        <v>15</v>
      </c>
      <c r="D493" s="5" t="s">
        <v>23</v>
      </c>
      <c r="E493" s="6">
        <v>34</v>
      </c>
      <c r="F493" s="6">
        <v>2746.08</v>
      </c>
      <c r="G493" s="6">
        <v>5126.0160000000005</v>
      </c>
      <c r="H493" s="3">
        <v>549.21600000000001</v>
      </c>
      <c r="I493" s="4" t="s">
        <v>40</v>
      </c>
    </row>
    <row r="494" spans="1:9" ht="18" customHeight="1">
      <c r="A494" s="1">
        <v>2022</v>
      </c>
      <c r="B494" s="1" t="s">
        <v>8</v>
      </c>
      <c r="C494" s="1" t="s">
        <v>13</v>
      </c>
      <c r="D494" s="2" t="s">
        <v>34</v>
      </c>
      <c r="E494" s="3">
        <v>7</v>
      </c>
      <c r="F494" s="3">
        <v>240</v>
      </c>
      <c r="G494" s="3">
        <v>224</v>
      </c>
      <c r="H494" s="3">
        <v>48</v>
      </c>
      <c r="I494" s="4" t="s">
        <v>40</v>
      </c>
    </row>
    <row r="495" spans="1:9" ht="18" customHeight="1">
      <c r="A495" s="1">
        <v>2022</v>
      </c>
      <c r="B495" s="1" t="s">
        <v>8</v>
      </c>
      <c r="C495" s="1" t="s">
        <v>15</v>
      </c>
      <c r="D495" s="5" t="s">
        <v>27</v>
      </c>
      <c r="E495" s="6">
        <v>3</v>
      </c>
      <c r="F495" s="6">
        <v>2746.38</v>
      </c>
      <c r="G495" s="6">
        <v>5126.576</v>
      </c>
      <c r="H495" s="3">
        <v>549.27600000000007</v>
      </c>
      <c r="I495" s="4" t="s">
        <v>40</v>
      </c>
    </row>
    <row r="496" spans="1:9" ht="18" customHeight="1">
      <c r="A496" s="1">
        <v>2022</v>
      </c>
      <c r="B496" s="1" t="s">
        <v>8</v>
      </c>
      <c r="C496" s="1" t="s">
        <v>32</v>
      </c>
      <c r="D496" s="5" t="s">
        <v>32</v>
      </c>
      <c r="E496" s="6">
        <v>2</v>
      </c>
      <c r="F496" s="6">
        <v>7920</v>
      </c>
      <c r="G496" s="6">
        <v>7392</v>
      </c>
      <c r="H496" s="3">
        <v>1584</v>
      </c>
      <c r="I496" s="4" t="s">
        <v>40</v>
      </c>
    </row>
    <row r="497" spans="1:9" ht="18" customHeight="1">
      <c r="A497" s="1">
        <v>2022</v>
      </c>
      <c r="B497" s="1" t="s">
        <v>9</v>
      </c>
      <c r="C497" s="1" t="s">
        <v>14</v>
      </c>
      <c r="D497" s="2" t="s">
        <v>36</v>
      </c>
      <c r="E497" s="3">
        <v>3566</v>
      </c>
      <c r="F497" s="3">
        <v>5035.0300000000007</v>
      </c>
      <c r="G497" s="3">
        <v>5126.576</v>
      </c>
      <c r="H497" s="3">
        <v>1007.0060000000002</v>
      </c>
      <c r="I497" s="4" t="s">
        <v>40</v>
      </c>
    </row>
    <row r="498" spans="1:9" ht="18" customHeight="1">
      <c r="A498" s="1">
        <v>2022</v>
      </c>
      <c r="B498" s="1" t="s">
        <v>9</v>
      </c>
      <c r="C498" s="1" t="s">
        <v>14</v>
      </c>
      <c r="D498" s="2" t="s">
        <v>37</v>
      </c>
      <c r="E498" s="3">
        <v>2498</v>
      </c>
      <c r="F498" s="3">
        <v>9200</v>
      </c>
      <c r="G498" s="3">
        <v>8960</v>
      </c>
      <c r="H498" s="3">
        <v>1840</v>
      </c>
      <c r="I498" s="4" t="s">
        <v>40</v>
      </c>
    </row>
    <row r="499" spans="1:9" ht="18" customHeight="1">
      <c r="A499" s="1">
        <v>2022</v>
      </c>
      <c r="B499" s="1" t="s">
        <v>9</v>
      </c>
      <c r="C499" s="1" t="s">
        <v>13</v>
      </c>
      <c r="D499" s="2" t="s">
        <v>35</v>
      </c>
      <c r="E499" s="3">
        <v>1245</v>
      </c>
      <c r="F499" s="3">
        <v>5263.78</v>
      </c>
      <c r="G499" s="3">
        <v>5126.4639999999999</v>
      </c>
      <c r="H499" s="3">
        <v>1052.7560000000001</v>
      </c>
      <c r="I499" s="4" t="s">
        <v>40</v>
      </c>
    </row>
    <row r="500" spans="1:9" ht="18" customHeight="1">
      <c r="A500" s="1">
        <v>2022</v>
      </c>
      <c r="B500" s="1" t="s">
        <v>9</v>
      </c>
      <c r="C500" s="1" t="s">
        <v>38</v>
      </c>
      <c r="D500" s="5" t="s">
        <v>30</v>
      </c>
      <c r="E500" s="6">
        <v>644</v>
      </c>
      <c r="F500" s="6">
        <v>6605.0249999999996</v>
      </c>
      <c r="G500" s="6">
        <v>6432.72</v>
      </c>
      <c r="H500" s="3">
        <v>1321.0050000000001</v>
      </c>
      <c r="I500" s="4" t="s">
        <v>40</v>
      </c>
    </row>
    <row r="501" spans="1:9" ht="18" customHeight="1">
      <c r="A501" s="1">
        <v>2022</v>
      </c>
      <c r="B501" s="1" t="s">
        <v>9</v>
      </c>
      <c r="C501" s="1" t="s">
        <v>12</v>
      </c>
      <c r="D501" s="5" t="s">
        <v>29</v>
      </c>
      <c r="E501" s="6">
        <v>643</v>
      </c>
      <c r="F501" s="6">
        <v>8400</v>
      </c>
      <c r="G501" s="6">
        <v>7840</v>
      </c>
      <c r="H501" s="3">
        <v>1680</v>
      </c>
      <c r="I501" s="4" t="s">
        <v>40</v>
      </c>
    </row>
    <row r="502" spans="1:9" ht="18" customHeight="1">
      <c r="A502" s="1">
        <v>2022</v>
      </c>
      <c r="B502" s="1" t="s">
        <v>9</v>
      </c>
      <c r="C502" s="1" t="s">
        <v>38</v>
      </c>
      <c r="D502" s="5" t="s">
        <v>31</v>
      </c>
      <c r="E502" s="6">
        <v>455</v>
      </c>
      <c r="F502" s="6">
        <v>5494.3200000000006</v>
      </c>
      <c r="G502" s="6">
        <v>5128.0320000000002</v>
      </c>
      <c r="H502" s="3">
        <v>1098.8640000000003</v>
      </c>
      <c r="I502" s="4" t="s">
        <v>40</v>
      </c>
    </row>
    <row r="503" spans="1:9" ht="18" customHeight="1">
      <c r="A503" s="1">
        <v>2022</v>
      </c>
      <c r="B503" s="1" t="s">
        <v>9</v>
      </c>
      <c r="C503" s="1" t="s">
        <v>12</v>
      </c>
      <c r="D503" s="5" t="s">
        <v>28</v>
      </c>
      <c r="E503" s="7">
        <v>345</v>
      </c>
      <c r="F503" s="7">
        <v>8400</v>
      </c>
      <c r="G503" s="7">
        <v>7840</v>
      </c>
      <c r="H503" s="3">
        <v>1680</v>
      </c>
      <c r="I503" s="4" t="s">
        <v>40</v>
      </c>
    </row>
    <row r="504" spans="1:9" ht="18" customHeight="1">
      <c r="A504" s="1">
        <v>2022</v>
      </c>
      <c r="B504" s="1" t="s">
        <v>9</v>
      </c>
      <c r="C504" s="1" t="s">
        <v>13</v>
      </c>
      <c r="D504" s="2" t="s">
        <v>33</v>
      </c>
      <c r="E504" s="3">
        <v>122</v>
      </c>
      <c r="F504" s="3">
        <v>120</v>
      </c>
      <c r="G504" s="3">
        <v>112</v>
      </c>
      <c r="H504" s="3">
        <v>24</v>
      </c>
      <c r="I504" s="4" t="s">
        <v>40</v>
      </c>
    </row>
    <row r="505" spans="1:9" ht="18" customHeight="1">
      <c r="A505" s="1">
        <v>2022</v>
      </c>
      <c r="B505" s="1" t="s">
        <v>9</v>
      </c>
      <c r="C505" s="1" t="s">
        <v>15</v>
      </c>
      <c r="D505" s="5" t="s">
        <v>26</v>
      </c>
      <c r="E505" s="6">
        <v>78</v>
      </c>
      <c r="F505" s="6">
        <v>2517.46</v>
      </c>
      <c r="G505" s="6">
        <v>5126.4639999999999</v>
      </c>
      <c r="H505" s="3">
        <v>503.49200000000002</v>
      </c>
      <c r="I505" s="4" t="s">
        <v>40</v>
      </c>
    </row>
    <row r="506" spans="1:9" ht="18" customHeight="1">
      <c r="A506" s="1">
        <v>2022</v>
      </c>
      <c r="B506" s="1" t="s">
        <v>9</v>
      </c>
      <c r="C506" s="1" t="s">
        <v>15</v>
      </c>
      <c r="D506" s="5" t="s">
        <v>24</v>
      </c>
      <c r="E506" s="6">
        <v>76</v>
      </c>
      <c r="F506" s="6">
        <v>2517.2949999999996</v>
      </c>
      <c r="G506" s="6">
        <v>5126.1279999999997</v>
      </c>
      <c r="H506" s="3">
        <v>503.45899999999995</v>
      </c>
      <c r="I506" s="4" t="s">
        <v>40</v>
      </c>
    </row>
    <row r="507" spans="1:9" ht="18" customHeight="1">
      <c r="A507" s="1">
        <v>2022</v>
      </c>
      <c r="B507" s="1" t="s">
        <v>9</v>
      </c>
      <c r="C507" s="1" t="s">
        <v>15</v>
      </c>
      <c r="D507" s="5" t="s">
        <v>25</v>
      </c>
      <c r="E507" s="6">
        <v>46</v>
      </c>
      <c r="F507" s="6">
        <v>110</v>
      </c>
      <c r="G507" s="6">
        <v>224</v>
      </c>
      <c r="H507" s="3">
        <v>22</v>
      </c>
      <c r="I507" s="4" t="s">
        <v>40</v>
      </c>
    </row>
    <row r="508" spans="1:9" ht="18" customHeight="1">
      <c r="A508" s="1">
        <v>2022</v>
      </c>
      <c r="B508" s="1" t="s">
        <v>9</v>
      </c>
      <c r="C508" s="1" t="s">
        <v>15</v>
      </c>
      <c r="D508" s="5" t="s">
        <v>23</v>
      </c>
      <c r="E508" s="6">
        <v>34</v>
      </c>
      <c r="F508" s="6">
        <v>2517.2400000000002</v>
      </c>
      <c r="G508" s="6">
        <v>5126.0160000000005</v>
      </c>
      <c r="H508" s="3">
        <v>503.44800000000009</v>
      </c>
      <c r="I508" s="4" t="s">
        <v>40</v>
      </c>
    </row>
    <row r="509" spans="1:9" ht="18" customHeight="1">
      <c r="A509" s="1">
        <v>2022</v>
      </c>
      <c r="B509" s="1" t="s">
        <v>9</v>
      </c>
      <c r="C509" s="1" t="s">
        <v>13</v>
      </c>
      <c r="D509" s="2" t="s">
        <v>34</v>
      </c>
      <c r="E509" s="3">
        <v>7</v>
      </c>
      <c r="F509" s="3">
        <v>220</v>
      </c>
      <c r="G509" s="3">
        <v>224</v>
      </c>
      <c r="H509" s="3">
        <v>44</v>
      </c>
      <c r="I509" s="4" t="s">
        <v>40</v>
      </c>
    </row>
    <row r="510" spans="1:9" ht="18" customHeight="1">
      <c r="A510" s="1">
        <v>2022</v>
      </c>
      <c r="B510" s="1" t="s">
        <v>9</v>
      </c>
      <c r="C510" s="1" t="s">
        <v>15</v>
      </c>
      <c r="D510" s="5" t="s">
        <v>27</v>
      </c>
      <c r="E510" s="6">
        <v>3</v>
      </c>
      <c r="F510" s="6">
        <v>2517.5150000000003</v>
      </c>
      <c r="G510" s="6">
        <v>5126.576</v>
      </c>
      <c r="H510" s="3">
        <v>503.5030000000001</v>
      </c>
      <c r="I510" s="4" t="s">
        <v>40</v>
      </c>
    </row>
    <row r="511" spans="1:9" ht="18" customHeight="1">
      <c r="A511" s="1">
        <v>2022</v>
      </c>
      <c r="B511" s="1" t="s">
        <v>9</v>
      </c>
      <c r="C511" s="1" t="s">
        <v>32</v>
      </c>
      <c r="D511" s="5" t="s">
        <v>32</v>
      </c>
      <c r="E511" s="6">
        <v>2</v>
      </c>
      <c r="F511" s="6">
        <v>7260</v>
      </c>
      <c r="G511" s="6">
        <v>7392</v>
      </c>
      <c r="H511" s="3">
        <v>1452</v>
      </c>
      <c r="I511" s="4" t="s">
        <v>40</v>
      </c>
    </row>
    <row r="512" spans="1:9" ht="18" customHeight="1">
      <c r="A512" s="1">
        <v>2022</v>
      </c>
      <c r="B512" s="1" t="s">
        <v>10</v>
      </c>
      <c r="C512" s="1" t="s">
        <v>14</v>
      </c>
      <c r="D512" s="2" t="s">
        <v>36</v>
      </c>
      <c r="E512" s="3">
        <v>3566</v>
      </c>
      <c r="F512" s="3">
        <v>5263.8950000000004</v>
      </c>
      <c r="G512" s="3">
        <v>5126.576</v>
      </c>
      <c r="H512" s="3">
        <v>1052.7790000000002</v>
      </c>
      <c r="I512" s="4" t="s">
        <v>40</v>
      </c>
    </row>
    <row r="513" spans="1:9" ht="18" customHeight="1">
      <c r="A513" s="1">
        <v>2022</v>
      </c>
      <c r="B513" s="1" t="s">
        <v>10</v>
      </c>
      <c r="C513" s="1" t="s">
        <v>14</v>
      </c>
      <c r="D513" s="2" t="s">
        <v>37</v>
      </c>
      <c r="E513" s="3">
        <v>2498</v>
      </c>
      <c r="F513" s="3">
        <v>8800</v>
      </c>
      <c r="G513" s="3">
        <v>8960</v>
      </c>
      <c r="H513" s="3">
        <v>1760</v>
      </c>
      <c r="I513" s="4" t="s">
        <v>40</v>
      </c>
    </row>
    <row r="514" spans="1:9" ht="18" customHeight="1">
      <c r="A514" s="1">
        <v>2022</v>
      </c>
      <c r="B514" s="1" t="s">
        <v>10</v>
      </c>
      <c r="C514" s="1" t="s">
        <v>13</v>
      </c>
      <c r="D514" s="2" t="s">
        <v>35</v>
      </c>
      <c r="E514" s="3">
        <v>1245</v>
      </c>
      <c r="F514" s="3">
        <v>5034.92</v>
      </c>
      <c r="G514" s="3">
        <v>5126.4639999999999</v>
      </c>
      <c r="H514" s="3">
        <v>1006.984</v>
      </c>
      <c r="I514" s="4" t="s">
        <v>40</v>
      </c>
    </row>
    <row r="515" spans="1:9" ht="18" customHeight="1">
      <c r="A515" s="1">
        <v>2022</v>
      </c>
      <c r="B515" s="1" t="s">
        <v>10</v>
      </c>
      <c r="C515" s="1" t="s">
        <v>38</v>
      </c>
      <c r="D515" s="5" t="s">
        <v>30</v>
      </c>
      <c r="E515" s="6">
        <v>644</v>
      </c>
      <c r="F515" s="6">
        <v>6317.85</v>
      </c>
      <c r="G515" s="6">
        <v>6432.72</v>
      </c>
      <c r="H515" s="3">
        <v>1263.5700000000002</v>
      </c>
      <c r="I515" s="4" t="s">
        <v>40</v>
      </c>
    </row>
    <row r="516" spans="1:9" ht="18" customHeight="1">
      <c r="A516" s="1">
        <v>2022</v>
      </c>
      <c r="B516" s="1" t="s">
        <v>10</v>
      </c>
      <c r="C516" s="1" t="s">
        <v>12</v>
      </c>
      <c r="D516" s="5" t="s">
        <v>29</v>
      </c>
      <c r="E516" s="6">
        <v>643</v>
      </c>
      <c r="F516" s="6">
        <v>7700</v>
      </c>
      <c r="G516" s="6">
        <v>7840</v>
      </c>
      <c r="H516" s="3">
        <v>1540</v>
      </c>
      <c r="I516" s="4" t="s">
        <v>40</v>
      </c>
    </row>
    <row r="517" spans="1:9" ht="18" customHeight="1">
      <c r="A517" s="1">
        <v>2022</v>
      </c>
      <c r="B517" s="1" t="s">
        <v>10</v>
      </c>
      <c r="C517" s="1" t="s">
        <v>38</v>
      </c>
      <c r="D517" s="5" t="s">
        <v>31</v>
      </c>
      <c r="E517" s="6">
        <v>455</v>
      </c>
      <c r="F517" s="6">
        <v>5036.46</v>
      </c>
      <c r="G517" s="6">
        <v>5128.0320000000002</v>
      </c>
      <c r="H517" s="3">
        <v>1007.292</v>
      </c>
      <c r="I517" s="4" t="s">
        <v>40</v>
      </c>
    </row>
    <row r="518" spans="1:9" ht="18" customHeight="1">
      <c r="A518" s="1">
        <v>2022</v>
      </c>
      <c r="B518" s="1" t="s">
        <v>10</v>
      </c>
      <c r="C518" s="1" t="s">
        <v>12</v>
      </c>
      <c r="D518" s="5" t="s">
        <v>28</v>
      </c>
      <c r="E518" s="7">
        <v>345</v>
      </c>
      <c r="F518" s="7">
        <v>7700</v>
      </c>
      <c r="G518" s="7">
        <v>7840</v>
      </c>
      <c r="H518" s="3">
        <v>1540</v>
      </c>
      <c r="I518" s="4" t="s">
        <v>40</v>
      </c>
    </row>
    <row r="519" spans="1:9" ht="18" customHeight="1">
      <c r="A519" s="1">
        <v>2022</v>
      </c>
      <c r="B519" s="1" t="s">
        <v>10</v>
      </c>
      <c r="C519" s="1" t="s">
        <v>13</v>
      </c>
      <c r="D519" s="2" t="s">
        <v>33</v>
      </c>
      <c r="E519" s="3">
        <v>122</v>
      </c>
      <c r="F519" s="3">
        <v>110</v>
      </c>
      <c r="G519" s="3">
        <v>112</v>
      </c>
      <c r="H519" s="3">
        <v>22</v>
      </c>
      <c r="I519" s="4" t="s">
        <v>40</v>
      </c>
    </row>
    <row r="520" spans="1:9" ht="18" customHeight="1">
      <c r="A520" s="1">
        <v>2022</v>
      </c>
      <c r="B520" s="1" t="s">
        <v>10</v>
      </c>
      <c r="C520" s="1" t="s">
        <v>15</v>
      </c>
      <c r="D520" s="5" t="s">
        <v>26</v>
      </c>
      <c r="E520" s="6">
        <v>78</v>
      </c>
      <c r="F520" s="6">
        <v>2517.46</v>
      </c>
      <c r="G520" s="6">
        <v>5126.4639999999999</v>
      </c>
      <c r="H520" s="3">
        <v>503.49200000000002</v>
      </c>
      <c r="I520" s="4" t="s">
        <v>40</v>
      </c>
    </row>
    <row r="521" spans="1:9" ht="18" customHeight="1">
      <c r="A521" s="1">
        <v>2022</v>
      </c>
      <c r="B521" s="1" t="s">
        <v>10</v>
      </c>
      <c r="C521" s="1" t="s">
        <v>15</v>
      </c>
      <c r="D521" s="5" t="s">
        <v>24</v>
      </c>
      <c r="E521" s="6">
        <v>76</v>
      </c>
      <c r="F521" s="6">
        <v>2288.4499999999998</v>
      </c>
      <c r="G521" s="6">
        <v>5126.1279999999997</v>
      </c>
      <c r="H521" s="3">
        <v>457.69</v>
      </c>
      <c r="I521" s="4" t="s">
        <v>40</v>
      </c>
    </row>
    <row r="522" spans="1:9" ht="18" customHeight="1">
      <c r="A522" s="1">
        <v>2022</v>
      </c>
      <c r="B522" s="1" t="s">
        <v>10</v>
      </c>
      <c r="C522" s="1" t="s">
        <v>15</v>
      </c>
      <c r="D522" s="5" t="s">
        <v>25</v>
      </c>
      <c r="E522" s="6">
        <v>46</v>
      </c>
      <c r="F522" s="6">
        <v>100</v>
      </c>
      <c r="G522" s="6">
        <v>224</v>
      </c>
      <c r="H522" s="3">
        <v>20</v>
      </c>
      <c r="I522" s="4" t="s">
        <v>40</v>
      </c>
    </row>
    <row r="523" spans="1:9" ht="18" customHeight="1">
      <c r="A523" s="1">
        <v>2022</v>
      </c>
      <c r="B523" s="1" t="s">
        <v>10</v>
      </c>
      <c r="C523" s="1" t="s">
        <v>15</v>
      </c>
      <c r="D523" s="5" t="s">
        <v>23</v>
      </c>
      <c r="E523" s="6">
        <v>34</v>
      </c>
      <c r="F523" s="6">
        <v>2288.4</v>
      </c>
      <c r="G523" s="6">
        <v>5126.0160000000005</v>
      </c>
      <c r="H523" s="3">
        <v>457.68000000000006</v>
      </c>
      <c r="I523" s="4" t="s">
        <v>42</v>
      </c>
    </row>
    <row r="524" spans="1:9" ht="18" customHeight="1">
      <c r="A524" s="1">
        <v>2022</v>
      </c>
      <c r="B524" s="1" t="s">
        <v>10</v>
      </c>
      <c r="C524" s="1" t="s">
        <v>13</v>
      </c>
      <c r="D524" s="2" t="s">
        <v>34</v>
      </c>
      <c r="E524" s="3">
        <v>7</v>
      </c>
      <c r="F524" s="3">
        <v>200</v>
      </c>
      <c r="G524" s="3">
        <v>224</v>
      </c>
      <c r="H524" s="3">
        <v>40</v>
      </c>
      <c r="I524" s="4" t="s">
        <v>42</v>
      </c>
    </row>
    <row r="525" spans="1:9" ht="18" customHeight="1">
      <c r="A525" s="1">
        <v>2022</v>
      </c>
      <c r="B525" s="1" t="s">
        <v>10</v>
      </c>
      <c r="C525" s="1" t="s">
        <v>15</v>
      </c>
      <c r="D525" s="5" t="s">
        <v>27</v>
      </c>
      <c r="E525" s="6">
        <v>3</v>
      </c>
      <c r="F525" s="6">
        <v>2288.65</v>
      </c>
      <c r="G525" s="6">
        <v>5126.576</v>
      </c>
      <c r="H525" s="3">
        <v>457.73</v>
      </c>
      <c r="I525" s="4" t="s">
        <v>42</v>
      </c>
    </row>
    <row r="526" spans="1:9" ht="18" customHeight="1">
      <c r="A526" s="1">
        <v>2022</v>
      </c>
      <c r="B526" s="1" t="s">
        <v>10</v>
      </c>
      <c r="C526" s="1" t="s">
        <v>32</v>
      </c>
      <c r="D526" s="5" t="s">
        <v>32</v>
      </c>
      <c r="E526" s="6">
        <v>2</v>
      </c>
      <c r="F526" s="6">
        <v>6600</v>
      </c>
      <c r="G526" s="6">
        <v>7392</v>
      </c>
      <c r="H526" s="3">
        <v>1320</v>
      </c>
      <c r="I526" s="4" t="s">
        <v>42</v>
      </c>
    </row>
    <row r="527" spans="1:9" ht="18" customHeight="1">
      <c r="A527" s="1">
        <v>2022</v>
      </c>
      <c r="B527" s="1" t="s">
        <v>11</v>
      </c>
      <c r="C527" s="1" t="s">
        <v>14</v>
      </c>
      <c r="D527" s="2" t="s">
        <v>36</v>
      </c>
      <c r="E527" s="3">
        <v>3566</v>
      </c>
      <c r="F527" s="3">
        <v>4577.3</v>
      </c>
      <c r="G527" s="3">
        <v>5126.576</v>
      </c>
      <c r="H527" s="3">
        <v>915.46</v>
      </c>
      <c r="I527" s="4" t="s">
        <v>42</v>
      </c>
    </row>
    <row r="528" spans="1:9" ht="18" customHeight="1">
      <c r="A528" s="1">
        <v>2022</v>
      </c>
      <c r="B528" s="1" t="s">
        <v>11</v>
      </c>
      <c r="C528" s="1" t="s">
        <v>14</v>
      </c>
      <c r="D528" s="2" t="s">
        <v>37</v>
      </c>
      <c r="E528" s="3">
        <v>2498</v>
      </c>
      <c r="F528" s="3">
        <v>8000</v>
      </c>
      <c r="G528" s="3">
        <v>8960</v>
      </c>
      <c r="H528" s="3">
        <v>1600</v>
      </c>
      <c r="I528" s="4" t="s">
        <v>42</v>
      </c>
    </row>
    <row r="529" spans="1:9" ht="18" customHeight="1">
      <c r="A529" s="1">
        <v>2022</v>
      </c>
      <c r="B529" s="1" t="s">
        <v>11</v>
      </c>
      <c r="C529" s="1" t="s">
        <v>13</v>
      </c>
      <c r="D529" s="2" t="s">
        <v>35</v>
      </c>
      <c r="E529" s="3">
        <v>1245</v>
      </c>
      <c r="F529" s="3">
        <v>4577.2</v>
      </c>
      <c r="G529" s="3">
        <v>5126.4639999999999</v>
      </c>
      <c r="H529" s="3">
        <v>915.44</v>
      </c>
      <c r="I529" s="4" t="s">
        <v>42</v>
      </c>
    </row>
    <row r="530" spans="1:9" ht="18" customHeight="1">
      <c r="A530" s="1">
        <v>2022</v>
      </c>
      <c r="B530" s="1" t="s">
        <v>11</v>
      </c>
      <c r="C530" s="1" t="s">
        <v>38</v>
      </c>
      <c r="D530" s="5" t="s">
        <v>30</v>
      </c>
      <c r="E530" s="6">
        <v>644</v>
      </c>
      <c r="F530" s="6">
        <v>5743.5</v>
      </c>
      <c r="G530" s="6">
        <v>6432.72</v>
      </c>
      <c r="H530" s="3">
        <v>1148.7</v>
      </c>
      <c r="I530" s="4" t="s">
        <v>42</v>
      </c>
    </row>
    <row r="531" spans="1:9" ht="18" customHeight="1">
      <c r="A531" s="1">
        <v>2022</v>
      </c>
      <c r="B531" s="1" t="s">
        <v>11</v>
      </c>
      <c r="C531" s="1" t="s">
        <v>12</v>
      </c>
      <c r="D531" s="5" t="s">
        <v>29</v>
      </c>
      <c r="E531" s="6">
        <v>643</v>
      </c>
      <c r="F531" s="6">
        <v>7000</v>
      </c>
      <c r="G531" s="6">
        <v>7840</v>
      </c>
      <c r="H531" s="3">
        <v>1400</v>
      </c>
      <c r="I531" s="4" t="s">
        <v>42</v>
      </c>
    </row>
    <row r="532" spans="1:9" ht="18" customHeight="1">
      <c r="A532" s="1">
        <v>2022</v>
      </c>
      <c r="B532" s="1" t="s">
        <v>11</v>
      </c>
      <c r="C532" s="1" t="s">
        <v>38</v>
      </c>
      <c r="D532" s="5" t="s">
        <v>31</v>
      </c>
      <c r="E532" s="6">
        <v>455</v>
      </c>
      <c r="F532" s="6">
        <v>4578.6000000000004</v>
      </c>
      <c r="G532" s="6">
        <v>5128.0320000000002</v>
      </c>
      <c r="H532" s="3">
        <v>915.72000000000014</v>
      </c>
      <c r="I532" s="4" t="s">
        <v>42</v>
      </c>
    </row>
    <row r="533" spans="1:9" ht="18" customHeight="1">
      <c r="A533" s="1">
        <v>2022</v>
      </c>
      <c r="B533" s="1" t="s">
        <v>11</v>
      </c>
      <c r="C533" s="1" t="s">
        <v>12</v>
      </c>
      <c r="D533" s="5" t="s">
        <v>28</v>
      </c>
      <c r="E533" s="7">
        <v>345</v>
      </c>
      <c r="F533" s="7">
        <v>7000</v>
      </c>
      <c r="G533" s="7">
        <v>7840</v>
      </c>
      <c r="H533" s="3">
        <v>1400</v>
      </c>
      <c r="I533" s="4" t="s">
        <v>42</v>
      </c>
    </row>
    <row r="534" spans="1:9" ht="18" customHeight="1">
      <c r="A534" s="1">
        <v>2022</v>
      </c>
      <c r="B534" s="1" t="s">
        <v>11</v>
      </c>
      <c r="C534" s="1" t="s">
        <v>13</v>
      </c>
      <c r="D534" s="2" t="s">
        <v>33</v>
      </c>
      <c r="E534" s="3">
        <v>122</v>
      </c>
      <c r="F534" s="3">
        <v>100</v>
      </c>
      <c r="G534" s="3">
        <v>112</v>
      </c>
      <c r="H534" s="3">
        <v>20</v>
      </c>
      <c r="I534" s="4" t="s">
        <v>42</v>
      </c>
    </row>
    <row r="535" spans="1:9" ht="18" customHeight="1">
      <c r="A535" s="1">
        <v>2022</v>
      </c>
      <c r="B535" s="1" t="s">
        <v>11</v>
      </c>
      <c r="C535" s="1" t="s">
        <v>15</v>
      </c>
      <c r="D535" s="5" t="s">
        <v>26</v>
      </c>
      <c r="E535" s="6">
        <v>78</v>
      </c>
      <c r="F535" s="6">
        <v>2288.6</v>
      </c>
      <c r="G535" s="6">
        <v>5126.4639999999999</v>
      </c>
      <c r="H535" s="3">
        <v>457.72</v>
      </c>
      <c r="I535" s="4" t="s">
        <v>42</v>
      </c>
    </row>
    <row r="536" spans="1:9" ht="18" customHeight="1">
      <c r="A536" s="1">
        <v>2022</v>
      </c>
      <c r="B536" s="1" t="s">
        <v>11</v>
      </c>
      <c r="C536" s="1" t="s">
        <v>15</v>
      </c>
      <c r="D536" s="5" t="s">
        <v>24</v>
      </c>
      <c r="E536" s="6">
        <v>76</v>
      </c>
      <c r="F536" s="6">
        <v>2288.4499999999998</v>
      </c>
      <c r="G536" s="6">
        <v>5126.1279999999997</v>
      </c>
      <c r="H536" s="3">
        <v>457.69</v>
      </c>
      <c r="I536" s="4" t="s">
        <v>42</v>
      </c>
    </row>
    <row r="537" spans="1:9" ht="18" customHeight="1">
      <c r="A537" s="1">
        <v>2022</v>
      </c>
      <c r="B537" s="1" t="s">
        <v>11</v>
      </c>
      <c r="C537" s="1" t="s">
        <v>15</v>
      </c>
      <c r="D537" s="5" t="s">
        <v>25</v>
      </c>
      <c r="E537" s="6">
        <v>46</v>
      </c>
      <c r="F537" s="6">
        <v>100</v>
      </c>
      <c r="G537" s="6">
        <v>224</v>
      </c>
      <c r="H537" s="3">
        <v>20</v>
      </c>
      <c r="I537" s="4" t="s">
        <v>42</v>
      </c>
    </row>
    <row r="538" spans="1:9" ht="18" customHeight="1">
      <c r="A538" s="1">
        <v>2022</v>
      </c>
      <c r="B538" s="1" t="s">
        <v>11</v>
      </c>
      <c r="C538" s="1" t="s">
        <v>15</v>
      </c>
      <c r="D538" s="5" t="s">
        <v>23</v>
      </c>
      <c r="E538" s="6">
        <v>34</v>
      </c>
      <c r="F538" s="6">
        <v>2288.4</v>
      </c>
      <c r="G538" s="6">
        <v>5126.0160000000005</v>
      </c>
      <c r="H538" s="3">
        <v>457.68000000000006</v>
      </c>
      <c r="I538" s="4" t="s">
        <v>42</v>
      </c>
    </row>
    <row r="539" spans="1:9" ht="18" customHeight="1">
      <c r="A539" s="1">
        <v>2022</v>
      </c>
      <c r="B539" s="1" t="s">
        <v>11</v>
      </c>
      <c r="C539" s="1" t="s">
        <v>13</v>
      </c>
      <c r="D539" s="2" t="s">
        <v>34</v>
      </c>
      <c r="E539" s="3">
        <v>7</v>
      </c>
      <c r="F539" s="3">
        <v>200</v>
      </c>
      <c r="G539" s="3">
        <v>224</v>
      </c>
      <c r="H539" s="3">
        <v>40</v>
      </c>
      <c r="I539" s="4" t="s">
        <v>42</v>
      </c>
    </row>
    <row r="540" spans="1:9" ht="18" customHeight="1">
      <c r="A540" s="1">
        <v>2022</v>
      </c>
      <c r="B540" s="1" t="s">
        <v>11</v>
      </c>
      <c r="C540" s="1" t="s">
        <v>15</v>
      </c>
      <c r="D540" s="5" t="s">
        <v>27</v>
      </c>
      <c r="E540" s="6">
        <v>3</v>
      </c>
      <c r="F540" s="6">
        <v>2288.65</v>
      </c>
      <c r="G540" s="6">
        <v>5126.576</v>
      </c>
      <c r="H540" s="3">
        <v>457.73</v>
      </c>
      <c r="I540" s="4" t="s">
        <v>42</v>
      </c>
    </row>
    <row r="541" spans="1:9" ht="18" customHeight="1">
      <c r="A541" s="1">
        <v>2022</v>
      </c>
      <c r="B541" s="1" t="s">
        <v>11</v>
      </c>
      <c r="C541" s="1" t="s">
        <v>32</v>
      </c>
      <c r="D541" s="5" t="s">
        <v>32</v>
      </c>
      <c r="E541" s="6">
        <v>2</v>
      </c>
      <c r="F541" s="6">
        <v>6600</v>
      </c>
      <c r="G541" s="6">
        <v>7392</v>
      </c>
      <c r="H541" s="3">
        <v>1320</v>
      </c>
      <c r="I541" s="4" t="s">
        <v>42</v>
      </c>
    </row>
    <row r="542" spans="1:9" ht="18" customHeight="1">
      <c r="A542" s="1">
        <v>2023</v>
      </c>
      <c r="B542" s="1" t="s">
        <v>0</v>
      </c>
      <c r="C542" s="1" t="s">
        <v>14</v>
      </c>
      <c r="D542" s="2" t="s">
        <v>36</v>
      </c>
      <c r="E542" s="3">
        <v>3566</v>
      </c>
      <c r="F542" s="3">
        <v>5492.76</v>
      </c>
      <c r="G542" s="3">
        <v>5126.576</v>
      </c>
      <c r="H542" s="3">
        <v>1098.5520000000001</v>
      </c>
      <c r="I542" s="4" t="s">
        <v>42</v>
      </c>
    </row>
    <row r="543" spans="1:9" ht="18" customHeight="1">
      <c r="A543" s="1">
        <v>2023</v>
      </c>
      <c r="B543" s="1" t="s">
        <v>0</v>
      </c>
      <c r="C543" s="1" t="s">
        <v>14</v>
      </c>
      <c r="D543" s="2" t="s">
        <v>37</v>
      </c>
      <c r="E543" s="3">
        <v>2498</v>
      </c>
      <c r="F543" s="3">
        <v>9600</v>
      </c>
      <c r="G543" s="3">
        <v>8960</v>
      </c>
      <c r="H543" s="3">
        <v>1920</v>
      </c>
      <c r="I543" s="4" t="s">
        <v>42</v>
      </c>
    </row>
    <row r="544" spans="1:9" ht="18" customHeight="1">
      <c r="A544" s="1">
        <v>2023</v>
      </c>
      <c r="B544" s="1" t="s">
        <v>0</v>
      </c>
      <c r="C544" s="1" t="s">
        <v>13</v>
      </c>
      <c r="D544" s="2" t="s">
        <v>35</v>
      </c>
      <c r="E544" s="3">
        <v>1245</v>
      </c>
      <c r="F544" s="3">
        <v>5492.6399999999994</v>
      </c>
      <c r="G544" s="3">
        <v>5126.4639999999999</v>
      </c>
      <c r="H544" s="3">
        <v>1098.528</v>
      </c>
      <c r="I544" s="4" t="s">
        <v>42</v>
      </c>
    </row>
    <row r="545" spans="1:9" ht="18" customHeight="1">
      <c r="A545" s="1">
        <v>2023</v>
      </c>
      <c r="B545" s="1" t="s">
        <v>0</v>
      </c>
      <c r="C545" s="1" t="s">
        <v>38</v>
      </c>
      <c r="D545" s="5" t="s">
        <v>30</v>
      </c>
      <c r="E545" s="6">
        <v>644</v>
      </c>
      <c r="F545" s="6">
        <v>6892.2</v>
      </c>
      <c r="G545" s="6">
        <v>6432.72</v>
      </c>
      <c r="H545" s="3">
        <v>1378.44</v>
      </c>
      <c r="I545" s="4" t="s">
        <v>42</v>
      </c>
    </row>
    <row r="546" spans="1:9" ht="18" customHeight="1">
      <c r="A546" s="1">
        <v>2023</v>
      </c>
      <c r="B546" s="1" t="s">
        <v>0</v>
      </c>
      <c r="C546" s="1" t="s">
        <v>12</v>
      </c>
      <c r="D546" s="5" t="s">
        <v>29</v>
      </c>
      <c r="E546" s="6">
        <v>643</v>
      </c>
      <c r="F546" s="6">
        <v>8400</v>
      </c>
      <c r="G546" s="6">
        <v>7840</v>
      </c>
      <c r="H546" s="3">
        <v>1680</v>
      </c>
      <c r="I546" s="4" t="s">
        <v>40</v>
      </c>
    </row>
    <row r="547" spans="1:9" ht="18" customHeight="1">
      <c r="A547" s="1">
        <v>2023</v>
      </c>
      <c r="B547" s="1" t="s">
        <v>0</v>
      </c>
      <c r="C547" s="1" t="s">
        <v>38</v>
      </c>
      <c r="D547" s="5" t="s">
        <v>31</v>
      </c>
      <c r="E547" s="6">
        <v>455</v>
      </c>
      <c r="F547" s="6">
        <v>5494.3200000000006</v>
      </c>
      <c r="G547" s="6">
        <v>5128.0320000000002</v>
      </c>
      <c r="H547" s="3">
        <v>1098.8640000000003</v>
      </c>
      <c r="I547" s="4" t="s">
        <v>40</v>
      </c>
    </row>
    <row r="548" spans="1:9" ht="18" customHeight="1">
      <c r="A548" s="1">
        <v>2023</v>
      </c>
      <c r="B548" s="1" t="s">
        <v>0</v>
      </c>
      <c r="C548" s="1" t="s">
        <v>12</v>
      </c>
      <c r="D548" s="5" t="s">
        <v>28</v>
      </c>
      <c r="E548" s="7">
        <v>345</v>
      </c>
      <c r="F548" s="7">
        <v>8400</v>
      </c>
      <c r="G548" s="7">
        <v>7840</v>
      </c>
      <c r="H548" s="3">
        <v>1680</v>
      </c>
      <c r="I548" s="4" t="s">
        <v>40</v>
      </c>
    </row>
    <row r="549" spans="1:9" ht="18" customHeight="1">
      <c r="A549" s="1">
        <v>2023</v>
      </c>
      <c r="B549" s="1" t="s">
        <v>0</v>
      </c>
      <c r="C549" s="1" t="s">
        <v>13</v>
      </c>
      <c r="D549" s="2" t="s">
        <v>33</v>
      </c>
      <c r="E549" s="3">
        <v>122</v>
      </c>
      <c r="F549" s="3">
        <v>120</v>
      </c>
      <c r="G549" s="3">
        <v>112</v>
      </c>
      <c r="H549" s="3">
        <v>24</v>
      </c>
      <c r="I549" s="4" t="s">
        <v>40</v>
      </c>
    </row>
    <row r="550" spans="1:9" ht="18" customHeight="1">
      <c r="A550" s="1">
        <v>2023</v>
      </c>
      <c r="B550" s="1" t="s">
        <v>0</v>
      </c>
      <c r="C550" s="1" t="s">
        <v>15</v>
      </c>
      <c r="D550" s="5" t="s">
        <v>26</v>
      </c>
      <c r="E550" s="6">
        <v>78</v>
      </c>
      <c r="F550" s="6">
        <v>2288.6</v>
      </c>
      <c r="G550" s="6">
        <v>5126.4639999999999</v>
      </c>
      <c r="H550" s="3">
        <v>457.72</v>
      </c>
      <c r="I550" s="4" t="s">
        <v>40</v>
      </c>
    </row>
    <row r="551" spans="1:9" ht="18" customHeight="1">
      <c r="A551" s="1">
        <v>2023</v>
      </c>
      <c r="B551" s="1" t="s">
        <v>0</v>
      </c>
      <c r="C551" s="1" t="s">
        <v>15</v>
      </c>
      <c r="D551" s="5" t="s">
        <v>24</v>
      </c>
      <c r="E551" s="6">
        <v>76</v>
      </c>
      <c r="F551" s="6">
        <v>2288.4499999999998</v>
      </c>
      <c r="G551" s="6">
        <v>5126.1279999999997</v>
      </c>
      <c r="H551" s="3">
        <v>457.69</v>
      </c>
      <c r="I551" s="4" t="s">
        <v>40</v>
      </c>
    </row>
    <row r="552" spans="1:9" ht="18" customHeight="1">
      <c r="A552" s="1">
        <v>2023</v>
      </c>
      <c r="B552" s="1" t="s">
        <v>0</v>
      </c>
      <c r="C552" s="1" t="s">
        <v>15</v>
      </c>
      <c r="D552" s="5" t="s">
        <v>25</v>
      </c>
      <c r="E552" s="6">
        <v>46</v>
      </c>
      <c r="F552" s="6">
        <v>100</v>
      </c>
      <c r="G552" s="6">
        <v>224</v>
      </c>
      <c r="H552" s="3">
        <v>20</v>
      </c>
      <c r="I552" s="4" t="s">
        <v>40</v>
      </c>
    </row>
    <row r="553" spans="1:9" ht="18" customHeight="1">
      <c r="A553" s="1">
        <v>2023</v>
      </c>
      <c r="B553" s="1" t="s">
        <v>0</v>
      </c>
      <c r="C553" s="1" t="s">
        <v>15</v>
      </c>
      <c r="D553" s="5" t="s">
        <v>23</v>
      </c>
      <c r="E553" s="6">
        <v>34</v>
      </c>
      <c r="F553" s="6">
        <v>2288.4</v>
      </c>
      <c r="G553" s="6">
        <v>5126.0160000000005</v>
      </c>
      <c r="H553" s="3">
        <v>457.68000000000006</v>
      </c>
      <c r="I553" s="4" t="s">
        <v>40</v>
      </c>
    </row>
    <row r="554" spans="1:9" ht="18" customHeight="1">
      <c r="A554" s="1">
        <v>2023</v>
      </c>
      <c r="B554" s="1" t="s">
        <v>0</v>
      </c>
      <c r="C554" s="1" t="s">
        <v>13</v>
      </c>
      <c r="D554" s="2" t="s">
        <v>34</v>
      </c>
      <c r="E554" s="3">
        <v>7</v>
      </c>
      <c r="F554" s="3">
        <v>200</v>
      </c>
      <c r="G554" s="3">
        <v>224</v>
      </c>
      <c r="H554" s="3">
        <v>40</v>
      </c>
      <c r="I554" s="4" t="s">
        <v>40</v>
      </c>
    </row>
    <row r="555" spans="1:9" ht="18" customHeight="1">
      <c r="A555" s="1">
        <v>2023</v>
      </c>
      <c r="B555" s="1" t="s">
        <v>0</v>
      </c>
      <c r="C555" s="1" t="s">
        <v>32</v>
      </c>
      <c r="D555" s="5" t="s">
        <v>32</v>
      </c>
      <c r="E555" s="6">
        <v>3</v>
      </c>
      <c r="F555" s="6">
        <v>4577.3</v>
      </c>
      <c r="G555" s="6">
        <v>7392</v>
      </c>
      <c r="H555" s="3">
        <v>915.46</v>
      </c>
      <c r="I555" s="4" t="s">
        <v>40</v>
      </c>
    </row>
    <row r="556" spans="1:9" ht="18" customHeight="1">
      <c r="A556" s="1">
        <v>2023</v>
      </c>
      <c r="B556" s="1" t="s">
        <v>0</v>
      </c>
      <c r="C556" s="1" t="s">
        <v>15</v>
      </c>
      <c r="D556" s="5" t="s">
        <v>27</v>
      </c>
      <c r="E556" s="6">
        <v>3</v>
      </c>
      <c r="F556" s="6">
        <v>3300</v>
      </c>
      <c r="G556" s="6">
        <v>5126.576</v>
      </c>
      <c r="H556" s="3">
        <v>660</v>
      </c>
      <c r="I556" s="4" t="s">
        <v>40</v>
      </c>
    </row>
    <row r="557" spans="1:9" ht="18" customHeight="1">
      <c r="A557" s="1">
        <v>2023</v>
      </c>
      <c r="B557" s="1" t="s">
        <v>1</v>
      </c>
      <c r="C557" s="1" t="s">
        <v>14</v>
      </c>
      <c r="D557" s="2" t="s">
        <v>36</v>
      </c>
      <c r="E557" s="3">
        <v>3566</v>
      </c>
      <c r="F557" s="3">
        <v>4577.3</v>
      </c>
      <c r="G557" s="3">
        <v>5126.576</v>
      </c>
      <c r="H557" s="3">
        <v>915.46</v>
      </c>
      <c r="I557" s="4" t="s">
        <v>40</v>
      </c>
    </row>
    <row r="558" spans="1:9" ht="18" customHeight="1">
      <c r="A558" s="1">
        <v>2023</v>
      </c>
      <c r="B558" s="1" t="s">
        <v>1</v>
      </c>
      <c r="C558" s="1" t="s">
        <v>14</v>
      </c>
      <c r="D558" s="2" t="s">
        <v>37</v>
      </c>
      <c r="E558" s="3">
        <v>2498</v>
      </c>
      <c r="F558" s="3">
        <v>8000</v>
      </c>
      <c r="G558" s="3">
        <v>8960</v>
      </c>
      <c r="H558" s="3">
        <v>1600</v>
      </c>
      <c r="I558" s="4" t="s">
        <v>40</v>
      </c>
    </row>
    <row r="559" spans="1:9" ht="18" customHeight="1">
      <c r="A559" s="1">
        <v>2023</v>
      </c>
      <c r="B559" s="1" t="s">
        <v>1</v>
      </c>
      <c r="C559" s="1" t="s">
        <v>13</v>
      </c>
      <c r="D559" s="2" t="s">
        <v>35</v>
      </c>
      <c r="E559" s="3">
        <v>1245</v>
      </c>
      <c r="F559" s="3">
        <v>4577.2</v>
      </c>
      <c r="G559" s="3">
        <v>5126.4639999999999</v>
      </c>
      <c r="H559" s="3">
        <v>915.44</v>
      </c>
      <c r="I559" s="4" t="s">
        <v>40</v>
      </c>
    </row>
    <row r="560" spans="1:9" ht="18" customHeight="1">
      <c r="A560" s="1">
        <v>2023</v>
      </c>
      <c r="B560" s="1" t="s">
        <v>1</v>
      </c>
      <c r="C560" s="1" t="s">
        <v>38</v>
      </c>
      <c r="D560" s="5" t="s">
        <v>30</v>
      </c>
      <c r="E560" s="6">
        <v>644</v>
      </c>
      <c r="F560" s="6">
        <v>5743.5</v>
      </c>
      <c r="G560" s="6">
        <v>6432.72</v>
      </c>
      <c r="H560" s="3">
        <v>1148.7</v>
      </c>
      <c r="I560" s="4" t="s">
        <v>40</v>
      </c>
    </row>
    <row r="561" spans="1:9" ht="18" customHeight="1">
      <c r="A561" s="1">
        <v>2023</v>
      </c>
      <c r="B561" s="1" t="s">
        <v>1</v>
      </c>
      <c r="C561" s="1" t="s">
        <v>12</v>
      </c>
      <c r="D561" s="5" t="s">
        <v>29</v>
      </c>
      <c r="E561" s="6">
        <v>643</v>
      </c>
      <c r="F561" s="6">
        <v>7000</v>
      </c>
      <c r="G561" s="6">
        <v>7840</v>
      </c>
      <c r="H561" s="3">
        <v>1400</v>
      </c>
      <c r="I561" s="4" t="s">
        <v>40</v>
      </c>
    </row>
    <row r="562" spans="1:9" ht="18" customHeight="1">
      <c r="A562" s="1">
        <v>2023</v>
      </c>
      <c r="B562" s="1" t="s">
        <v>1</v>
      </c>
      <c r="C562" s="1" t="s">
        <v>38</v>
      </c>
      <c r="D562" s="5" t="s">
        <v>31</v>
      </c>
      <c r="E562" s="6">
        <v>455</v>
      </c>
      <c r="F562" s="6">
        <v>4578.6000000000004</v>
      </c>
      <c r="G562" s="6">
        <v>5128.0320000000002</v>
      </c>
      <c r="H562" s="3">
        <v>915.72000000000014</v>
      </c>
      <c r="I562" s="4" t="s">
        <v>40</v>
      </c>
    </row>
    <row r="563" spans="1:9" ht="18" customHeight="1">
      <c r="A563" s="1">
        <v>2023</v>
      </c>
      <c r="B563" s="1" t="s">
        <v>1</v>
      </c>
      <c r="C563" s="1" t="s">
        <v>12</v>
      </c>
      <c r="D563" s="5" t="s">
        <v>28</v>
      </c>
      <c r="E563" s="7">
        <v>345</v>
      </c>
      <c r="F563" s="7">
        <v>7000</v>
      </c>
      <c r="G563" s="7">
        <v>7840</v>
      </c>
      <c r="H563" s="3">
        <v>1400</v>
      </c>
      <c r="I563" s="4" t="s">
        <v>40</v>
      </c>
    </row>
    <row r="564" spans="1:9" ht="18" customHeight="1">
      <c r="A564" s="1">
        <v>2023</v>
      </c>
      <c r="B564" s="1" t="s">
        <v>1</v>
      </c>
      <c r="C564" s="1" t="s">
        <v>13</v>
      </c>
      <c r="D564" s="2" t="s">
        <v>33</v>
      </c>
      <c r="E564" s="3">
        <v>122</v>
      </c>
      <c r="F564" s="3">
        <v>100</v>
      </c>
      <c r="G564" s="3">
        <v>112</v>
      </c>
      <c r="H564" s="3">
        <v>20</v>
      </c>
      <c r="I564" s="4" t="s">
        <v>40</v>
      </c>
    </row>
    <row r="565" spans="1:9" ht="18" customHeight="1">
      <c r="A565" s="1">
        <v>2023</v>
      </c>
      <c r="B565" s="1" t="s">
        <v>1</v>
      </c>
      <c r="C565" s="1" t="s">
        <v>15</v>
      </c>
      <c r="D565" s="5" t="s">
        <v>26</v>
      </c>
      <c r="E565" s="6">
        <v>78</v>
      </c>
      <c r="F565" s="6">
        <v>2288.6</v>
      </c>
      <c r="G565" s="6">
        <v>5126.4639999999999</v>
      </c>
      <c r="H565" s="3">
        <v>457.72</v>
      </c>
      <c r="I565" s="4" t="s">
        <v>40</v>
      </c>
    </row>
    <row r="566" spans="1:9" ht="18" customHeight="1">
      <c r="A566" s="1">
        <v>2023</v>
      </c>
      <c r="B566" s="1" t="s">
        <v>1</v>
      </c>
      <c r="C566" s="1" t="s">
        <v>15</v>
      </c>
      <c r="D566" s="5" t="s">
        <v>24</v>
      </c>
      <c r="E566" s="6">
        <v>76</v>
      </c>
      <c r="F566" s="6">
        <v>2288.4499999999998</v>
      </c>
      <c r="G566" s="6">
        <v>5126.1279999999997</v>
      </c>
      <c r="H566" s="3">
        <v>457.69</v>
      </c>
      <c r="I566" s="4" t="s">
        <v>40</v>
      </c>
    </row>
    <row r="567" spans="1:9" ht="18" customHeight="1">
      <c r="A567" s="1">
        <v>2023</v>
      </c>
      <c r="B567" s="1" t="s">
        <v>1</v>
      </c>
      <c r="C567" s="1" t="s">
        <v>15</v>
      </c>
      <c r="D567" s="5" t="s">
        <v>25</v>
      </c>
      <c r="E567" s="6">
        <v>46</v>
      </c>
      <c r="F567" s="6">
        <v>100</v>
      </c>
      <c r="G567" s="6">
        <v>224</v>
      </c>
      <c r="H567" s="3">
        <v>20</v>
      </c>
      <c r="I567" s="4" t="s">
        <v>40</v>
      </c>
    </row>
    <row r="568" spans="1:9" ht="18" customHeight="1">
      <c r="A568" s="1">
        <v>2023</v>
      </c>
      <c r="B568" s="1" t="s">
        <v>1</v>
      </c>
      <c r="C568" s="1" t="s">
        <v>15</v>
      </c>
      <c r="D568" s="5" t="s">
        <v>23</v>
      </c>
      <c r="E568" s="6">
        <v>34</v>
      </c>
      <c r="F568" s="6">
        <v>2288.4</v>
      </c>
      <c r="G568" s="6">
        <v>5126.0160000000005</v>
      </c>
      <c r="H568" s="3">
        <v>457.68000000000006</v>
      </c>
      <c r="I568" s="4" t="s">
        <v>40</v>
      </c>
    </row>
    <row r="569" spans="1:9" ht="18" customHeight="1">
      <c r="A569" s="1">
        <v>2023</v>
      </c>
      <c r="B569" s="1" t="s">
        <v>1</v>
      </c>
      <c r="C569" s="1" t="s">
        <v>13</v>
      </c>
      <c r="D569" s="2" t="s">
        <v>34</v>
      </c>
      <c r="E569" s="3">
        <v>7</v>
      </c>
      <c r="F569" s="3">
        <v>200</v>
      </c>
      <c r="G569" s="3">
        <v>224</v>
      </c>
      <c r="H569" s="3">
        <v>40</v>
      </c>
      <c r="I569" s="4" t="s">
        <v>40</v>
      </c>
    </row>
    <row r="570" spans="1:9" ht="18" customHeight="1">
      <c r="A570" s="1">
        <v>2023</v>
      </c>
      <c r="B570" s="1" t="s">
        <v>1</v>
      </c>
      <c r="C570" s="1" t="s">
        <v>15</v>
      </c>
      <c r="D570" s="5" t="s">
        <v>27</v>
      </c>
      <c r="E570" s="6">
        <v>3</v>
      </c>
      <c r="F570" s="6">
        <v>3300</v>
      </c>
      <c r="G570" s="6">
        <v>5126.576</v>
      </c>
      <c r="H570" s="3">
        <v>660</v>
      </c>
      <c r="I570" s="4" t="s">
        <v>40</v>
      </c>
    </row>
    <row r="571" spans="1:9" ht="18" customHeight="1">
      <c r="A571" s="1">
        <v>2023</v>
      </c>
      <c r="B571" s="1" t="s">
        <v>1</v>
      </c>
      <c r="C571" s="1" t="s">
        <v>32</v>
      </c>
      <c r="D571" s="5" t="s">
        <v>32</v>
      </c>
      <c r="E571" s="6">
        <v>2</v>
      </c>
      <c r="F571" s="6">
        <v>6600</v>
      </c>
      <c r="G571" s="6">
        <v>7392</v>
      </c>
      <c r="H571" s="3">
        <v>1320</v>
      </c>
      <c r="I571" s="4" t="s">
        <v>40</v>
      </c>
    </row>
    <row r="572" spans="1:9" ht="18" customHeight="1">
      <c r="A572" s="1">
        <v>2023</v>
      </c>
      <c r="B572" s="1" t="s">
        <v>2</v>
      </c>
      <c r="C572" s="1" t="s">
        <v>14</v>
      </c>
      <c r="D572" s="2" t="s">
        <v>36</v>
      </c>
      <c r="E572" s="3">
        <v>3566</v>
      </c>
      <c r="F572" s="3">
        <v>4577.3</v>
      </c>
      <c r="G572" s="3">
        <v>5126.576</v>
      </c>
      <c r="H572" s="3">
        <v>915.46</v>
      </c>
      <c r="I572" s="4" t="s">
        <v>40</v>
      </c>
    </row>
    <row r="573" spans="1:9" ht="18" customHeight="1">
      <c r="A573" s="1">
        <v>2023</v>
      </c>
      <c r="B573" s="1" t="s">
        <v>2</v>
      </c>
      <c r="C573" s="1" t="s">
        <v>14</v>
      </c>
      <c r="D573" s="2" t="s">
        <v>37</v>
      </c>
      <c r="E573" s="3">
        <v>2498</v>
      </c>
      <c r="F573" s="3">
        <v>8000</v>
      </c>
      <c r="G573" s="3">
        <v>8960</v>
      </c>
      <c r="H573" s="3">
        <v>1600</v>
      </c>
      <c r="I573" s="4" t="s">
        <v>40</v>
      </c>
    </row>
    <row r="574" spans="1:9" ht="18" customHeight="1">
      <c r="A574" s="1">
        <v>2023</v>
      </c>
      <c r="B574" s="1" t="s">
        <v>2</v>
      </c>
      <c r="C574" s="1" t="s">
        <v>13</v>
      </c>
      <c r="D574" s="2" t="s">
        <v>35</v>
      </c>
      <c r="E574" s="3">
        <v>1245</v>
      </c>
      <c r="F574" s="3">
        <v>4577.2</v>
      </c>
      <c r="G574" s="3">
        <v>5126.4639999999999</v>
      </c>
      <c r="H574" s="3">
        <v>915.44</v>
      </c>
      <c r="I574" s="4" t="s">
        <v>40</v>
      </c>
    </row>
    <row r="575" spans="1:9" ht="18" customHeight="1">
      <c r="A575" s="1">
        <v>2023</v>
      </c>
      <c r="B575" s="1" t="s">
        <v>2</v>
      </c>
      <c r="C575" s="1" t="s">
        <v>38</v>
      </c>
      <c r="D575" s="5" t="s">
        <v>30</v>
      </c>
      <c r="E575" s="6">
        <v>644</v>
      </c>
      <c r="F575" s="6">
        <v>10000</v>
      </c>
      <c r="G575" s="6">
        <v>6432.72</v>
      </c>
      <c r="H575" s="3">
        <v>2000</v>
      </c>
      <c r="I575" s="4" t="s">
        <v>40</v>
      </c>
    </row>
    <row r="576" spans="1:9" ht="18" customHeight="1">
      <c r="A576" s="1">
        <v>2023</v>
      </c>
      <c r="B576" s="1" t="s">
        <v>2</v>
      </c>
      <c r="C576" s="1" t="s">
        <v>12</v>
      </c>
      <c r="D576" s="5" t="s">
        <v>29</v>
      </c>
      <c r="E576" s="6">
        <v>643</v>
      </c>
      <c r="F576" s="6">
        <v>7000</v>
      </c>
      <c r="G576" s="6">
        <v>7840</v>
      </c>
      <c r="H576" s="3">
        <v>1400</v>
      </c>
      <c r="I576" s="4" t="s">
        <v>40</v>
      </c>
    </row>
    <row r="577" spans="1:9" ht="18" customHeight="1">
      <c r="A577" s="1">
        <v>2023</v>
      </c>
      <c r="B577" s="1" t="s">
        <v>2</v>
      </c>
      <c r="C577" s="1" t="s">
        <v>38</v>
      </c>
      <c r="D577" s="5" t="s">
        <v>31</v>
      </c>
      <c r="E577" s="6">
        <v>455</v>
      </c>
      <c r="F577" s="6">
        <v>4578.6000000000004</v>
      </c>
      <c r="G577" s="6">
        <v>5128.0320000000002</v>
      </c>
      <c r="H577" s="3">
        <v>915.72000000000014</v>
      </c>
      <c r="I577" s="4" t="s">
        <v>40</v>
      </c>
    </row>
    <row r="578" spans="1:9" ht="18" customHeight="1">
      <c r="A578" s="1">
        <v>2023</v>
      </c>
      <c r="B578" s="1" t="s">
        <v>2</v>
      </c>
      <c r="C578" s="1" t="s">
        <v>12</v>
      </c>
      <c r="D578" s="5" t="s">
        <v>28</v>
      </c>
      <c r="E578" s="7">
        <v>345</v>
      </c>
      <c r="F578" s="7">
        <v>7000</v>
      </c>
      <c r="G578" s="7">
        <v>7840</v>
      </c>
      <c r="H578" s="3">
        <v>1400</v>
      </c>
      <c r="I578" s="4" t="s">
        <v>40</v>
      </c>
    </row>
    <row r="579" spans="1:9" ht="18" customHeight="1">
      <c r="A579" s="1">
        <v>2023</v>
      </c>
      <c r="B579" s="1" t="s">
        <v>2</v>
      </c>
      <c r="C579" s="1" t="s">
        <v>13</v>
      </c>
      <c r="D579" s="2" t="s">
        <v>33</v>
      </c>
      <c r="E579" s="3">
        <v>122</v>
      </c>
      <c r="F579" s="3">
        <v>100</v>
      </c>
      <c r="G579" s="3">
        <v>112</v>
      </c>
      <c r="H579" s="3">
        <v>20</v>
      </c>
      <c r="I579" s="4" t="s">
        <v>40</v>
      </c>
    </row>
    <row r="580" spans="1:9" ht="18" customHeight="1">
      <c r="A580" s="1">
        <v>2023</v>
      </c>
      <c r="B580" s="1" t="s">
        <v>2</v>
      </c>
      <c r="C580" s="1" t="s">
        <v>15</v>
      </c>
      <c r="D580" s="5" t="s">
        <v>26</v>
      </c>
      <c r="E580" s="6">
        <v>78</v>
      </c>
      <c r="F580" s="6">
        <v>2288.6</v>
      </c>
      <c r="G580" s="6">
        <v>5126.4639999999999</v>
      </c>
      <c r="H580" s="3">
        <v>457.72</v>
      </c>
      <c r="I580" s="4" t="s">
        <v>40</v>
      </c>
    </row>
    <row r="581" spans="1:9" ht="18" customHeight="1">
      <c r="A581" s="1">
        <v>2023</v>
      </c>
      <c r="B581" s="1" t="s">
        <v>2</v>
      </c>
      <c r="C581" s="1" t="s">
        <v>15</v>
      </c>
      <c r="D581" s="5" t="s">
        <v>24</v>
      </c>
      <c r="E581" s="6">
        <v>76</v>
      </c>
      <c r="F581" s="6">
        <v>2288.4499999999998</v>
      </c>
      <c r="G581" s="6">
        <v>5126.1279999999997</v>
      </c>
      <c r="H581" s="3">
        <v>457.69</v>
      </c>
      <c r="I581" s="4" t="s">
        <v>40</v>
      </c>
    </row>
    <row r="582" spans="1:9" ht="18" customHeight="1">
      <c r="A582" s="1">
        <v>2023</v>
      </c>
      <c r="B582" s="1" t="s">
        <v>2</v>
      </c>
      <c r="C582" s="1" t="s">
        <v>15</v>
      </c>
      <c r="D582" s="5" t="s">
        <v>25</v>
      </c>
      <c r="E582" s="6">
        <v>46</v>
      </c>
      <c r="F582" s="6">
        <v>100</v>
      </c>
      <c r="G582" s="6">
        <v>224</v>
      </c>
      <c r="H582" s="3">
        <v>20</v>
      </c>
      <c r="I582" s="4" t="s">
        <v>40</v>
      </c>
    </row>
    <row r="583" spans="1:9" ht="18" customHeight="1">
      <c r="A583" s="1">
        <v>2023</v>
      </c>
      <c r="B583" s="1" t="s">
        <v>2</v>
      </c>
      <c r="C583" s="1" t="s">
        <v>15</v>
      </c>
      <c r="D583" s="5" t="s">
        <v>23</v>
      </c>
      <c r="E583" s="6">
        <v>34</v>
      </c>
      <c r="F583" s="6">
        <v>2288.4</v>
      </c>
      <c r="G583" s="6">
        <v>5126.0160000000005</v>
      </c>
      <c r="H583" s="3">
        <v>457.68000000000006</v>
      </c>
      <c r="I583" s="4" t="s">
        <v>40</v>
      </c>
    </row>
    <row r="584" spans="1:9" ht="18" customHeight="1">
      <c r="A584" s="1">
        <v>2023</v>
      </c>
      <c r="B584" s="1" t="s">
        <v>2</v>
      </c>
      <c r="C584" s="1" t="s">
        <v>13</v>
      </c>
      <c r="D584" s="2" t="s">
        <v>34</v>
      </c>
      <c r="E584" s="3">
        <v>7</v>
      </c>
      <c r="F584" s="3">
        <v>200</v>
      </c>
      <c r="G584" s="3">
        <v>224</v>
      </c>
      <c r="H584" s="3">
        <v>40</v>
      </c>
      <c r="I584" s="4" t="s">
        <v>40</v>
      </c>
    </row>
    <row r="585" spans="1:9" ht="18" customHeight="1">
      <c r="A585" s="1">
        <v>2023</v>
      </c>
      <c r="B585" s="1" t="s">
        <v>2</v>
      </c>
      <c r="C585" s="1" t="s">
        <v>15</v>
      </c>
      <c r="D585" s="5" t="s">
        <v>27</v>
      </c>
      <c r="E585" s="6">
        <v>3</v>
      </c>
      <c r="F585" s="6">
        <v>2288.65</v>
      </c>
      <c r="G585" s="6">
        <v>5126.576</v>
      </c>
      <c r="H585" s="3">
        <v>457.73</v>
      </c>
      <c r="I585" s="4" t="s">
        <v>40</v>
      </c>
    </row>
    <row r="586" spans="1:9" ht="18" customHeight="1">
      <c r="A586" s="1">
        <v>2023</v>
      </c>
      <c r="B586" s="1" t="s">
        <v>2</v>
      </c>
      <c r="C586" s="1" t="s">
        <v>32</v>
      </c>
      <c r="D586" s="5" t="s">
        <v>32</v>
      </c>
      <c r="E586" s="6">
        <v>2</v>
      </c>
      <c r="F586" s="6">
        <v>6600</v>
      </c>
      <c r="G586" s="6">
        <v>7392</v>
      </c>
      <c r="H586" s="3">
        <v>1320</v>
      </c>
      <c r="I586" s="4" t="s">
        <v>40</v>
      </c>
    </row>
    <row r="587" spans="1:9" ht="18" customHeight="1">
      <c r="A587" s="1">
        <v>2023</v>
      </c>
      <c r="B587" s="1" t="s">
        <v>3</v>
      </c>
      <c r="C587" s="1" t="s">
        <v>14</v>
      </c>
      <c r="D587" s="2" t="s">
        <v>36</v>
      </c>
      <c r="E587" s="3">
        <v>3566</v>
      </c>
      <c r="F587" s="3">
        <v>4577.3</v>
      </c>
      <c r="G587" s="3">
        <v>5126.576</v>
      </c>
      <c r="H587" s="3">
        <v>915.46</v>
      </c>
      <c r="I587" s="4" t="s">
        <v>40</v>
      </c>
    </row>
    <row r="588" spans="1:9" ht="18" customHeight="1">
      <c r="A588" s="1">
        <v>2023</v>
      </c>
      <c r="B588" s="1" t="s">
        <v>3</v>
      </c>
      <c r="C588" s="1" t="s">
        <v>14</v>
      </c>
      <c r="D588" s="2" t="s">
        <v>37</v>
      </c>
      <c r="E588" s="3">
        <v>2498</v>
      </c>
      <c r="F588" s="3">
        <v>8000</v>
      </c>
      <c r="G588" s="3">
        <v>8960</v>
      </c>
      <c r="H588" s="3">
        <v>1600</v>
      </c>
      <c r="I588" s="4" t="s">
        <v>42</v>
      </c>
    </row>
    <row r="589" spans="1:9" ht="18" customHeight="1">
      <c r="A589" s="1">
        <v>2023</v>
      </c>
      <c r="B589" s="1" t="s">
        <v>3</v>
      </c>
      <c r="C589" s="1" t="s">
        <v>13</v>
      </c>
      <c r="D589" s="2" t="s">
        <v>35</v>
      </c>
      <c r="E589" s="3">
        <v>1245</v>
      </c>
      <c r="F589" s="3">
        <v>4577.2</v>
      </c>
      <c r="G589" s="3">
        <v>5126.4639999999999</v>
      </c>
      <c r="H589" s="3">
        <v>915.44</v>
      </c>
      <c r="I589" s="4" t="s">
        <v>42</v>
      </c>
    </row>
    <row r="590" spans="1:9" ht="18" customHeight="1">
      <c r="A590" s="1">
        <v>2023</v>
      </c>
      <c r="B590" s="1" t="s">
        <v>3</v>
      </c>
      <c r="C590" s="1" t="s">
        <v>38</v>
      </c>
      <c r="D590" s="5" t="s">
        <v>30</v>
      </c>
      <c r="E590" s="6">
        <v>644</v>
      </c>
      <c r="F590" s="6">
        <v>15000</v>
      </c>
      <c r="G590" s="6">
        <v>6432.72</v>
      </c>
      <c r="H590" s="3">
        <v>3000</v>
      </c>
      <c r="I590" s="4" t="s">
        <v>42</v>
      </c>
    </row>
    <row r="591" spans="1:9" ht="18" customHeight="1">
      <c r="A591" s="1">
        <v>2023</v>
      </c>
      <c r="B591" s="1" t="s">
        <v>3</v>
      </c>
      <c r="C591" s="1" t="s">
        <v>12</v>
      </c>
      <c r="D591" s="5" t="s">
        <v>29</v>
      </c>
      <c r="E591" s="6">
        <v>643</v>
      </c>
      <c r="F591" s="6">
        <v>7000</v>
      </c>
      <c r="G591" s="6">
        <v>7840</v>
      </c>
      <c r="H591" s="3">
        <v>1400</v>
      </c>
      <c r="I591" s="4" t="s">
        <v>42</v>
      </c>
    </row>
    <row r="592" spans="1:9" ht="18" customHeight="1">
      <c r="A592" s="1">
        <v>2023</v>
      </c>
      <c r="B592" s="1" t="s">
        <v>3</v>
      </c>
      <c r="C592" s="1" t="s">
        <v>38</v>
      </c>
      <c r="D592" s="5" t="s">
        <v>31</v>
      </c>
      <c r="E592" s="6">
        <v>455</v>
      </c>
      <c r="F592" s="6">
        <v>14000</v>
      </c>
      <c r="G592" s="6">
        <v>5128.0320000000002</v>
      </c>
      <c r="H592" s="3">
        <v>2800</v>
      </c>
      <c r="I592" s="4" t="s">
        <v>42</v>
      </c>
    </row>
    <row r="593" spans="1:9" ht="18" customHeight="1">
      <c r="A593" s="1">
        <v>2023</v>
      </c>
      <c r="B593" s="1" t="s">
        <v>3</v>
      </c>
      <c r="C593" s="1" t="s">
        <v>12</v>
      </c>
      <c r="D593" s="5" t="s">
        <v>28</v>
      </c>
      <c r="E593" s="7">
        <v>345</v>
      </c>
      <c r="F593" s="7">
        <v>7000</v>
      </c>
      <c r="G593" s="7">
        <v>7840</v>
      </c>
      <c r="H593" s="3">
        <v>1400</v>
      </c>
      <c r="I593" s="4" t="s">
        <v>42</v>
      </c>
    </row>
    <row r="594" spans="1:9" ht="18" customHeight="1">
      <c r="A594" s="1">
        <v>2023</v>
      </c>
      <c r="B594" s="1" t="s">
        <v>3</v>
      </c>
      <c r="C594" s="1" t="s">
        <v>13</v>
      </c>
      <c r="D594" s="2" t="s">
        <v>33</v>
      </c>
      <c r="E594" s="3">
        <v>122</v>
      </c>
      <c r="F594" s="3">
        <v>100</v>
      </c>
      <c r="G594" s="3">
        <v>112</v>
      </c>
      <c r="H594" s="3">
        <v>20</v>
      </c>
      <c r="I594" s="4" t="s">
        <v>42</v>
      </c>
    </row>
    <row r="595" spans="1:9" ht="18" customHeight="1">
      <c r="A595" s="1">
        <v>2023</v>
      </c>
      <c r="B595" s="1" t="s">
        <v>3</v>
      </c>
      <c r="C595" s="1" t="s">
        <v>15</v>
      </c>
      <c r="D595" s="5" t="s">
        <v>26</v>
      </c>
      <c r="E595" s="6">
        <v>78</v>
      </c>
      <c r="F595" s="6">
        <v>2288.6</v>
      </c>
      <c r="G595" s="6">
        <v>5126.4639999999999</v>
      </c>
      <c r="H595" s="3">
        <v>457.72</v>
      </c>
      <c r="I595" s="4" t="s">
        <v>42</v>
      </c>
    </row>
    <row r="596" spans="1:9" ht="18" customHeight="1">
      <c r="A596" s="1">
        <v>2023</v>
      </c>
      <c r="B596" s="1" t="s">
        <v>3</v>
      </c>
      <c r="C596" s="1" t="s">
        <v>15</v>
      </c>
      <c r="D596" s="5" t="s">
        <v>24</v>
      </c>
      <c r="E596" s="6">
        <v>76</v>
      </c>
      <c r="F596" s="6">
        <v>2288.4499999999998</v>
      </c>
      <c r="G596" s="6">
        <v>5126.1279999999997</v>
      </c>
      <c r="H596" s="3">
        <v>457.69</v>
      </c>
      <c r="I596" s="4" t="s">
        <v>42</v>
      </c>
    </row>
    <row r="597" spans="1:9" ht="18" customHeight="1">
      <c r="A597" s="1">
        <v>2023</v>
      </c>
      <c r="B597" s="1" t="s">
        <v>3</v>
      </c>
      <c r="C597" s="1" t="s">
        <v>15</v>
      </c>
      <c r="D597" s="5" t="s">
        <v>25</v>
      </c>
      <c r="E597" s="6">
        <v>46</v>
      </c>
      <c r="F597" s="6">
        <v>100</v>
      </c>
      <c r="G597" s="6">
        <v>224</v>
      </c>
      <c r="H597" s="3">
        <v>20</v>
      </c>
      <c r="I597" s="4" t="s">
        <v>42</v>
      </c>
    </row>
    <row r="598" spans="1:9" ht="18" customHeight="1">
      <c r="A598" s="1">
        <v>2023</v>
      </c>
      <c r="B598" s="1" t="s">
        <v>3</v>
      </c>
      <c r="C598" s="1" t="s">
        <v>15</v>
      </c>
      <c r="D598" s="5" t="s">
        <v>23</v>
      </c>
      <c r="E598" s="6">
        <v>34</v>
      </c>
      <c r="F598" s="6">
        <v>2288.4</v>
      </c>
      <c r="G598" s="6">
        <v>5126.0160000000005</v>
      </c>
      <c r="H598" s="3">
        <v>457.68000000000006</v>
      </c>
      <c r="I598" s="4" t="s">
        <v>42</v>
      </c>
    </row>
    <row r="599" spans="1:9" ht="18" customHeight="1">
      <c r="A599" s="1">
        <v>2023</v>
      </c>
      <c r="B599" s="1" t="s">
        <v>3</v>
      </c>
      <c r="C599" s="1" t="s">
        <v>13</v>
      </c>
      <c r="D599" s="2" t="s">
        <v>34</v>
      </c>
      <c r="E599" s="3">
        <v>7</v>
      </c>
      <c r="F599" s="3">
        <v>200</v>
      </c>
      <c r="G599" s="3">
        <v>224</v>
      </c>
      <c r="H599" s="3">
        <v>40</v>
      </c>
      <c r="I599" s="4" t="s">
        <v>42</v>
      </c>
    </row>
    <row r="600" spans="1:9" ht="18" customHeight="1">
      <c r="A600" s="1">
        <v>2023</v>
      </c>
      <c r="B600" s="1" t="s">
        <v>3</v>
      </c>
      <c r="C600" s="1" t="s">
        <v>15</v>
      </c>
      <c r="D600" s="5" t="s">
        <v>27</v>
      </c>
      <c r="E600" s="6">
        <v>3</v>
      </c>
      <c r="F600" s="6">
        <v>2288.65</v>
      </c>
      <c r="G600" s="6">
        <v>5126.576</v>
      </c>
      <c r="H600" s="3">
        <v>457.73</v>
      </c>
      <c r="I600" s="4" t="s">
        <v>42</v>
      </c>
    </row>
    <row r="601" spans="1:9" ht="18" customHeight="1">
      <c r="A601" s="1">
        <v>2023</v>
      </c>
      <c r="B601" s="1" t="s">
        <v>3</v>
      </c>
      <c r="C601" s="1" t="s">
        <v>32</v>
      </c>
      <c r="D601" s="5" t="s">
        <v>32</v>
      </c>
      <c r="E601" s="6">
        <v>2</v>
      </c>
      <c r="F601" s="6">
        <v>7920</v>
      </c>
      <c r="G601" s="6">
        <v>7392</v>
      </c>
      <c r="H601" s="3">
        <v>1584</v>
      </c>
      <c r="I601" s="4" t="s">
        <v>42</v>
      </c>
    </row>
    <row r="602" spans="1:9" ht="18" customHeight="1">
      <c r="A602" s="1">
        <v>2023</v>
      </c>
      <c r="B602" s="1" t="s">
        <v>4</v>
      </c>
      <c r="C602" s="1" t="s">
        <v>14</v>
      </c>
      <c r="D602" s="2" t="s">
        <v>36</v>
      </c>
      <c r="E602" s="3">
        <v>3566</v>
      </c>
      <c r="F602" s="3">
        <v>4577.3</v>
      </c>
      <c r="G602" s="3">
        <v>5126.576</v>
      </c>
      <c r="H602" s="3">
        <v>915.46</v>
      </c>
      <c r="I602" s="4" t="s">
        <v>42</v>
      </c>
    </row>
    <row r="603" spans="1:9" ht="18" customHeight="1">
      <c r="A603" s="1">
        <v>2023</v>
      </c>
      <c r="B603" s="1" t="s">
        <v>4</v>
      </c>
      <c r="C603" s="1" t="s">
        <v>14</v>
      </c>
      <c r="D603" s="2" t="s">
        <v>37</v>
      </c>
      <c r="E603" s="3">
        <v>2498</v>
      </c>
      <c r="F603" s="3">
        <v>8800</v>
      </c>
      <c r="G603" s="3">
        <v>8960</v>
      </c>
      <c r="H603" s="3">
        <v>1760</v>
      </c>
      <c r="I603" s="4" t="s">
        <v>42</v>
      </c>
    </row>
    <row r="604" spans="1:9" ht="18" customHeight="1">
      <c r="A604" s="1">
        <v>2023</v>
      </c>
      <c r="B604" s="1" t="s">
        <v>4</v>
      </c>
      <c r="C604" s="1" t="s">
        <v>13</v>
      </c>
      <c r="D604" s="2" t="s">
        <v>35</v>
      </c>
      <c r="E604" s="3">
        <v>1245</v>
      </c>
      <c r="F604" s="3">
        <v>5034.92</v>
      </c>
      <c r="G604" s="3">
        <v>5126.4639999999999</v>
      </c>
      <c r="H604" s="3">
        <v>1006.984</v>
      </c>
      <c r="I604" s="4" t="s">
        <v>42</v>
      </c>
    </row>
    <row r="605" spans="1:9" ht="18" customHeight="1">
      <c r="A605" s="1">
        <v>2023</v>
      </c>
      <c r="B605" s="1" t="s">
        <v>4</v>
      </c>
      <c r="C605" s="1" t="s">
        <v>38</v>
      </c>
      <c r="D605" s="5" t="s">
        <v>30</v>
      </c>
      <c r="E605" s="6">
        <v>644</v>
      </c>
      <c r="F605" s="6">
        <v>6317.85</v>
      </c>
      <c r="G605" s="6">
        <v>6432.72</v>
      </c>
      <c r="H605" s="3">
        <v>1263.5700000000002</v>
      </c>
      <c r="I605" s="4" t="s">
        <v>42</v>
      </c>
    </row>
    <row r="606" spans="1:9" ht="18" customHeight="1">
      <c r="A606" s="1">
        <v>2023</v>
      </c>
      <c r="B606" s="1" t="s">
        <v>4</v>
      </c>
      <c r="C606" s="1" t="s">
        <v>12</v>
      </c>
      <c r="D606" s="5" t="s">
        <v>29</v>
      </c>
      <c r="E606" s="6">
        <v>643</v>
      </c>
      <c r="F606" s="6">
        <v>7700</v>
      </c>
      <c r="G606" s="6">
        <v>7840</v>
      </c>
      <c r="H606" s="3">
        <v>1540</v>
      </c>
      <c r="I606" s="4" t="s">
        <v>42</v>
      </c>
    </row>
    <row r="607" spans="1:9" ht="18" customHeight="1">
      <c r="A607" s="1">
        <v>2023</v>
      </c>
      <c r="B607" s="1" t="s">
        <v>4</v>
      </c>
      <c r="C607" s="1" t="s">
        <v>38</v>
      </c>
      <c r="D607" s="5" t="s">
        <v>31</v>
      </c>
      <c r="E607" s="6">
        <v>455</v>
      </c>
      <c r="F607" s="6">
        <v>5036.46</v>
      </c>
      <c r="G607" s="6">
        <v>5128.0320000000002</v>
      </c>
      <c r="H607" s="3">
        <v>1007.292</v>
      </c>
      <c r="I607" s="4" t="s">
        <v>42</v>
      </c>
    </row>
    <row r="608" spans="1:9" ht="18" customHeight="1">
      <c r="A608" s="1">
        <v>2023</v>
      </c>
      <c r="B608" s="1" t="s">
        <v>4</v>
      </c>
      <c r="C608" s="1" t="s">
        <v>12</v>
      </c>
      <c r="D608" s="5" t="s">
        <v>28</v>
      </c>
      <c r="E608" s="7">
        <v>345</v>
      </c>
      <c r="F608" s="7">
        <v>7700</v>
      </c>
      <c r="G608" s="7">
        <v>7840</v>
      </c>
      <c r="H608" s="3">
        <v>1540</v>
      </c>
      <c r="I608" s="4" t="s">
        <v>42</v>
      </c>
    </row>
    <row r="609" spans="1:9" ht="18" customHeight="1">
      <c r="A609" s="1">
        <v>2023</v>
      </c>
      <c r="B609" s="1" t="s">
        <v>4</v>
      </c>
      <c r="C609" s="1" t="s">
        <v>13</v>
      </c>
      <c r="D609" s="2" t="s">
        <v>33</v>
      </c>
      <c r="E609" s="3">
        <v>122</v>
      </c>
      <c r="F609" s="3">
        <v>110</v>
      </c>
      <c r="G609" s="3">
        <v>112</v>
      </c>
      <c r="H609" s="3">
        <v>22</v>
      </c>
      <c r="I609" s="4" t="s">
        <v>42</v>
      </c>
    </row>
    <row r="610" spans="1:9" ht="18" customHeight="1">
      <c r="A610" s="1">
        <v>2023</v>
      </c>
      <c r="B610" s="1" t="s">
        <v>4</v>
      </c>
      <c r="C610" s="1" t="s">
        <v>15</v>
      </c>
      <c r="D610" s="5" t="s">
        <v>26</v>
      </c>
      <c r="E610" s="6">
        <v>78</v>
      </c>
      <c r="F610" s="6">
        <v>2517.46</v>
      </c>
      <c r="G610" s="6">
        <v>5126.4639999999999</v>
      </c>
      <c r="H610" s="3">
        <v>503.49200000000002</v>
      </c>
      <c r="I610" s="4" t="s">
        <v>42</v>
      </c>
    </row>
    <row r="611" spans="1:9" ht="18" customHeight="1">
      <c r="A611" s="1">
        <v>2023</v>
      </c>
      <c r="B611" s="1" t="s">
        <v>4</v>
      </c>
      <c r="C611" s="1" t="s">
        <v>15</v>
      </c>
      <c r="D611" s="5" t="s">
        <v>24</v>
      </c>
      <c r="E611" s="6">
        <v>76</v>
      </c>
      <c r="F611" s="6">
        <v>2288.4499999999998</v>
      </c>
      <c r="G611" s="6">
        <v>5126.1279999999997</v>
      </c>
      <c r="H611" s="3">
        <v>457.69</v>
      </c>
      <c r="I611" s="4" t="s">
        <v>42</v>
      </c>
    </row>
    <row r="612" spans="1:9" ht="18" customHeight="1">
      <c r="A612" s="1">
        <v>2023</v>
      </c>
      <c r="B612" s="1" t="s">
        <v>4</v>
      </c>
      <c r="C612" s="1" t="s">
        <v>15</v>
      </c>
      <c r="D612" s="5" t="s">
        <v>25</v>
      </c>
      <c r="E612" s="6">
        <v>46</v>
      </c>
      <c r="F612" s="6">
        <v>100</v>
      </c>
      <c r="G612" s="6">
        <v>224</v>
      </c>
      <c r="H612" s="3">
        <v>20</v>
      </c>
      <c r="I612" s="4" t="s">
        <v>42</v>
      </c>
    </row>
    <row r="613" spans="1:9" ht="18" customHeight="1">
      <c r="A613" s="1">
        <v>2023</v>
      </c>
      <c r="B613" s="1" t="s">
        <v>4</v>
      </c>
      <c r="C613" s="1" t="s">
        <v>15</v>
      </c>
      <c r="D613" s="5" t="s">
        <v>23</v>
      </c>
      <c r="E613" s="6">
        <v>34</v>
      </c>
      <c r="F613" s="6">
        <v>2288.4</v>
      </c>
      <c r="G613" s="6">
        <v>5126.0160000000005</v>
      </c>
      <c r="H613" s="3">
        <v>457.68000000000006</v>
      </c>
      <c r="I613" s="4" t="s">
        <v>40</v>
      </c>
    </row>
    <row r="614" spans="1:9" ht="18" customHeight="1">
      <c r="A614" s="1">
        <v>2023</v>
      </c>
      <c r="B614" s="1" t="s">
        <v>4</v>
      </c>
      <c r="C614" s="1" t="s">
        <v>13</v>
      </c>
      <c r="D614" s="2" t="s">
        <v>34</v>
      </c>
      <c r="E614" s="3">
        <v>7</v>
      </c>
      <c r="F614" s="3">
        <v>200</v>
      </c>
      <c r="G614" s="3">
        <v>224</v>
      </c>
      <c r="H614" s="3">
        <v>40</v>
      </c>
      <c r="I614" s="4" t="s">
        <v>40</v>
      </c>
    </row>
    <row r="615" spans="1:9" ht="18" customHeight="1">
      <c r="A615" s="1">
        <v>2023</v>
      </c>
      <c r="B615" s="1" t="s">
        <v>4</v>
      </c>
      <c r="C615" s="1" t="s">
        <v>15</v>
      </c>
      <c r="D615" s="5" t="s">
        <v>27</v>
      </c>
      <c r="E615" s="6">
        <v>3</v>
      </c>
      <c r="F615" s="6">
        <v>3300</v>
      </c>
      <c r="G615" s="6">
        <v>5126.576</v>
      </c>
      <c r="H615" s="3">
        <v>660</v>
      </c>
      <c r="I615" s="4" t="s">
        <v>40</v>
      </c>
    </row>
    <row r="616" spans="1:9" ht="18" customHeight="1">
      <c r="A616" s="1">
        <v>2023</v>
      </c>
      <c r="B616" s="1" t="s">
        <v>4</v>
      </c>
      <c r="C616" s="1" t="s">
        <v>32</v>
      </c>
      <c r="D616" s="5" t="s">
        <v>32</v>
      </c>
      <c r="E616" s="6">
        <v>2</v>
      </c>
      <c r="F616" s="6">
        <v>4577.3</v>
      </c>
      <c r="G616" s="6">
        <v>7392</v>
      </c>
      <c r="H616" s="3">
        <v>915.46</v>
      </c>
      <c r="I616" s="4" t="s">
        <v>40</v>
      </c>
    </row>
    <row r="617" spans="1:9" ht="18" customHeight="1">
      <c r="A617" s="1">
        <v>2023</v>
      </c>
      <c r="B617" s="1" t="s">
        <v>5</v>
      </c>
      <c r="C617" s="1" t="s">
        <v>14</v>
      </c>
      <c r="D617" s="2" t="s">
        <v>36</v>
      </c>
      <c r="E617" s="3">
        <v>3566</v>
      </c>
      <c r="F617" s="3">
        <v>4577.3</v>
      </c>
      <c r="G617" s="3">
        <v>5126.576</v>
      </c>
      <c r="H617" s="3">
        <v>915.46</v>
      </c>
      <c r="I617" s="4" t="s">
        <v>40</v>
      </c>
    </row>
    <row r="618" spans="1:9" ht="18" customHeight="1">
      <c r="A618" s="1">
        <v>2023</v>
      </c>
      <c r="B618" s="1" t="s">
        <v>5</v>
      </c>
      <c r="C618" s="1" t="s">
        <v>14</v>
      </c>
      <c r="D618" s="2" t="s">
        <v>37</v>
      </c>
      <c r="E618" s="3">
        <v>2498</v>
      </c>
      <c r="F618" s="3">
        <v>8000</v>
      </c>
      <c r="G618" s="3">
        <v>8960</v>
      </c>
      <c r="H618" s="3">
        <v>1600</v>
      </c>
      <c r="I618" s="4" t="s">
        <v>40</v>
      </c>
    </row>
    <row r="619" spans="1:9" ht="18" customHeight="1">
      <c r="A619" s="1">
        <v>2023</v>
      </c>
      <c r="B619" s="1" t="s">
        <v>5</v>
      </c>
      <c r="C619" s="1" t="s">
        <v>13</v>
      </c>
      <c r="D619" s="2" t="s">
        <v>35</v>
      </c>
      <c r="E619" s="3">
        <v>1245</v>
      </c>
      <c r="F619" s="3">
        <v>4577.2</v>
      </c>
      <c r="G619" s="3">
        <v>5126.4639999999999</v>
      </c>
      <c r="H619" s="3">
        <v>915.44</v>
      </c>
      <c r="I619" s="4" t="s">
        <v>40</v>
      </c>
    </row>
    <row r="620" spans="1:9" ht="18" customHeight="1">
      <c r="A620" s="1">
        <v>2023</v>
      </c>
      <c r="B620" s="1" t="s">
        <v>5</v>
      </c>
      <c r="C620" s="1" t="s">
        <v>38</v>
      </c>
      <c r="D620" s="5" t="s">
        <v>30</v>
      </c>
      <c r="E620" s="6">
        <v>644</v>
      </c>
      <c r="F620" s="6">
        <v>10000</v>
      </c>
      <c r="G620" s="6">
        <v>6432.72</v>
      </c>
      <c r="H620" s="3">
        <v>2000</v>
      </c>
      <c r="I620" s="4" t="s">
        <v>40</v>
      </c>
    </row>
    <row r="621" spans="1:9" ht="18" customHeight="1">
      <c r="A621" s="1">
        <v>2023</v>
      </c>
      <c r="B621" s="1" t="s">
        <v>5</v>
      </c>
      <c r="C621" s="1" t="s">
        <v>12</v>
      </c>
      <c r="D621" s="5" t="s">
        <v>29</v>
      </c>
      <c r="E621" s="6">
        <v>643</v>
      </c>
      <c r="F621" s="6">
        <v>7000</v>
      </c>
      <c r="G621" s="6">
        <v>7840</v>
      </c>
      <c r="H621" s="3">
        <v>1400</v>
      </c>
      <c r="I621" s="4" t="s">
        <v>40</v>
      </c>
    </row>
    <row r="622" spans="1:9" ht="18" customHeight="1">
      <c r="A622" s="1">
        <v>2023</v>
      </c>
      <c r="B622" s="1" t="s">
        <v>5</v>
      </c>
      <c r="C622" s="1" t="s">
        <v>38</v>
      </c>
      <c r="D622" s="5" t="s">
        <v>31</v>
      </c>
      <c r="E622" s="6">
        <v>455</v>
      </c>
      <c r="F622" s="6">
        <v>8000</v>
      </c>
      <c r="G622" s="6">
        <v>5128.0320000000002</v>
      </c>
      <c r="H622" s="3">
        <v>1600</v>
      </c>
      <c r="I622" s="4" t="s">
        <v>40</v>
      </c>
    </row>
    <row r="623" spans="1:9" ht="18" customHeight="1">
      <c r="A623" s="1">
        <v>2023</v>
      </c>
      <c r="B623" s="1" t="s">
        <v>5</v>
      </c>
      <c r="C623" s="1" t="s">
        <v>12</v>
      </c>
      <c r="D623" s="5" t="s">
        <v>28</v>
      </c>
      <c r="E623" s="7">
        <v>345</v>
      </c>
      <c r="F623" s="7">
        <v>7000</v>
      </c>
      <c r="G623" s="7">
        <v>7840</v>
      </c>
      <c r="H623" s="3">
        <v>1400</v>
      </c>
      <c r="I623" s="4" t="s">
        <v>40</v>
      </c>
    </row>
    <row r="624" spans="1:9" ht="18" customHeight="1">
      <c r="A624" s="1">
        <v>2023</v>
      </c>
      <c r="B624" s="1" t="s">
        <v>5</v>
      </c>
      <c r="C624" s="1" t="s">
        <v>13</v>
      </c>
      <c r="D624" s="2" t="s">
        <v>33</v>
      </c>
      <c r="E624" s="3">
        <v>122</v>
      </c>
      <c r="F624" s="3">
        <v>100</v>
      </c>
      <c r="G624" s="3">
        <v>112</v>
      </c>
      <c r="H624" s="3">
        <v>20</v>
      </c>
      <c r="I624" s="4" t="s">
        <v>40</v>
      </c>
    </row>
    <row r="625" spans="1:9" ht="18" customHeight="1">
      <c r="A625" s="1">
        <v>2023</v>
      </c>
      <c r="B625" s="1" t="s">
        <v>5</v>
      </c>
      <c r="C625" s="1" t="s">
        <v>15</v>
      </c>
      <c r="D625" s="5" t="s">
        <v>26</v>
      </c>
      <c r="E625" s="6">
        <v>78</v>
      </c>
      <c r="F625" s="6">
        <v>2288.6</v>
      </c>
      <c r="G625" s="6">
        <v>5126.4639999999999</v>
      </c>
      <c r="H625" s="3">
        <v>457.72</v>
      </c>
      <c r="I625" s="4" t="s">
        <v>40</v>
      </c>
    </row>
    <row r="626" spans="1:9" ht="18" customHeight="1">
      <c r="A626" s="1">
        <v>2023</v>
      </c>
      <c r="B626" s="1" t="s">
        <v>5</v>
      </c>
      <c r="C626" s="1" t="s">
        <v>15</v>
      </c>
      <c r="D626" s="5" t="s">
        <v>24</v>
      </c>
      <c r="E626" s="6">
        <v>76</v>
      </c>
      <c r="F626" s="6">
        <v>2288.4499999999998</v>
      </c>
      <c r="G626" s="6">
        <v>5126.1279999999997</v>
      </c>
      <c r="H626" s="3">
        <v>457.69</v>
      </c>
      <c r="I626" s="4" t="s">
        <v>40</v>
      </c>
    </row>
    <row r="627" spans="1:9" ht="18" customHeight="1">
      <c r="A627" s="1">
        <v>2023</v>
      </c>
      <c r="B627" s="1" t="s">
        <v>5</v>
      </c>
      <c r="C627" s="1" t="s">
        <v>15</v>
      </c>
      <c r="D627" s="5" t="s">
        <v>25</v>
      </c>
      <c r="E627" s="6">
        <v>46</v>
      </c>
      <c r="F627" s="6">
        <v>100</v>
      </c>
      <c r="G627" s="6">
        <v>224</v>
      </c>
      <c r="H627" s="3">
        <v>20</v>
      </c>
      <c r="I627" s="4" t="s">
        <v>40</v>
      </c>
    </row>
    <row r="628" spans="1:9" ht="18" customHeight="1">
      <c r="A628" s="1">
        <v>2023</v>
      </c>
      <c r="B628" s="1" t="s">
        <v>5</v>
      </c>
      <c r="C628" s="1" t="s">
        <v>15</v>
      </c>
      <c r="D628" s="5" t="s">
        <v>23</v>
      </c>
      <c r="E628" s="6">
        <v>34</v>
      </c>
      <c r="F628" s="6">
        <v>2288.4</v>
      </c>
      <c r="G628" s="6">
        <v>5126.0160000000005</v>
      </c>
      <c r="H628" s="3">
        <v>457.68000000000006</v>
      </c>
      <c r="I628" s="4" t="s">
        <v>40</v>
      </c>
    </row>
    <row r="629" spans="1:9" ht="18" customHeight="1">
      <c r="A629" s="1">
        <v>2023</v>
      </c>
      <c r="B629" s="1" t="s">
        <v>5</v>
      </c>
      <c r="C629" s="1" t="s">
        <v>13</v>
      </c>
      <c r="D629" s="2" t="s">
        <v>34</v>
      </c>
      <c r="E629" s="3">
        <v>7</v>
      </c>
      <c r="F629" s="3">
        <v>200</v>
      </c>
      <c r="G629" s="3">
        <v>224</v>
      </c>
      <c r="H629" s="3">
        <v>40</v>
      </c>
      <c r="I629" s="4" t="s">
        <v>40</v>
      </c>
    </row>
    <row r="630" spans="1:9" ht="18" customHeight="1">
      <c r="A630" s="1">
        <v>2023</v>
      </c>
      <c r="B630" s="1" t="s">
        <v>5</v>
      </c>
      <c r="C630" s="1" t="s">
        <v>32</v>
      </c>
      <c r="D630" s="5" t="s">
        <v>32</v>
      </c>
      <c r="E630" s="6">
        <v>3</v>
      </c>
      <c r="F630" s="6">
        <v>4577.3</v>
      </c>
      <c r="G630" s="6">
        <v>7392</v>
      </c>
      <c r="H630" s="3">
        <v>915.46</v>
      </c>
      <c r="I630" s="4" t="s">
        <v>42</v>
      </c>
    </row>
    <row r="631" spans="1:9" ht="18" customHeight="1">
      <c r="A631" s="1">
        <v>2023</v>
      </c>
      <c r="B631" s="1" t="s">
        <v>5</v>
      </c>
      <c r="C631" s="1" t="s">
        <v>15</v>
      </c>
      <c r="D631" s="5" t="s">
        <v>27</v>
      </c>
      <c r="E631" s="6">
        <v>3</v>
      </c>
      <c r="F631" s="6">
        <v>2288.65</v>
      </c>
      <c r="G631" s="6">
        <v>5126.576</v>
      </c>
      <c r="H631" s="3">
        <v>457.73</v>
      </c>
      <c r="I631" s="4" t="s">
        <v>42</v>
      </c>
    </row>
    <row r="632" spans="1:9" ht="18" customHeight="1">
      <c r="A632" s="1">
        <v>2023</v>
      </c>
      <c r="B632" s="1" t="s">
        <v>6</v>
      </c>
      <c r="C632" s="1" t="s">
        <v>14</v>
      </c>
      <c r="D632" s="2" t="s">
        <v>36</v>
      </c>
      <c r="E632" s="3">
        <v>3566</v>
      </c>
      <c r="F632" s="3">
        <v>4577.3</v>
      </c>
      <c r="G632" s="3">
        <v>5126.576</v>
      </c>
      <c r="H632" s="3">
        <v>915.46</v>
      </c>
      <c r="I632" s="4" t="s">
        <v>42</v>
      </c>
    </row>
    <row r="633" spans="1:9" ht="18" customHeight="1">
      <c r="A633" s="1">
        <v>2023</v>
      </c>
      <c r="B633" s="1" t="s">
        <v>6</v>
      </c>
      <c r="C633" s="1" t="s">
        <v>14</v>
      </c>
      <c r="D633" s="2" t="s">
        <v>37</v>
      </c>
      <c r="E633" s="3">
        <v>2498</v>
      </c>
      <c r="F633" s="3">
        <v>8000</v>
      </c>
      <c r="G633" s="3">
        <v>8960</v>
      </c>
      <c r="H633" s="3">
        <v>1600</v>
      </c>
      <c r="I633" s="4" t="s">
        <v>42</v>
      </c>
    </row>
    <row r="634" spans="1:9" ht="18" customHeight="1">
      <c r="A634" s="1">
        <v>2023</v>
      </c>
      <c r="B634" s="1" t="s">
        <v>6</v>
      </c>
      <c r="C634" s="1" t="s">
        <v>13</v>
      </c>
      <c r="D634" s="2" t="s">
        <v>35</v>
      </c>
      <c r="E634" s="3">
        <v>1245</v>
      </c>
      <c r="F634" s="3">
        <v>4577.2</v>
      </c>
      <c r="G634" s="3">
        <v>5126.4639999999999</v>
      </c>
      <c r="H634" s="3">
        <v>915.44</v>
      </c>
      <c r="I634" s="4" t="s">
        <v>42</v>
      </c>
    </row>
    <row r="635" spans="1:9" ht="18" customHeight="1">
      <c r="A635" s="1">
        <v>2023</v>
      </c>
      <c r="B635" s="1" t="s">
        <v>6</v>
      </c>
      <c r="C635" s="1" t="s">
        <v>38</v>
      </c>
      <c r="D635" s="5" t="s">
        <v>30</v>
      </c>
      <c r="E635" s="6">
        <v>644</v>
      </c>
      <c r="F635" s="6">
        <v>5743.5</v>
      </c>
      <c r="G635" s="6">
        <v>6432.72</v>
      </c>
      <c r="H635" s="3">
        <v>1148.7</v>
      </c>
      <c r="I635" s="4" t="s">
        <v>42</v>
      </c>
    </row>
    <row r="636" spans="1:9" ht="18" customHeight="1">
      <c r="A636" s="1">
        <v>2023</v>
      </c>
      <c r="B636" s="1" t="s">
        <v>6</v>
      </c>
      <c r="C636" s="1" t="s">
        <v>12</v>
      </c>
      <c r="D636" s="5" t="s">
        <v>29</v>
      </c>
      <c r="E636" s="6">
        <v>643</v>
      </c>
      <c r="F636" s="6">
        <v>7000</v>
      </c>
      <c r="G636" s="6">
        <v>7840</v>
      </c>
      <c r="H636" s="3">
        <v>1400</v>
      </c>
      <c r="I636" s="4" t="s">
        <v>42</v>
      </c>
    </row>
    <row r="637" spans="1:9" ht="18" customHeight="1">
      <c r="A637" s="1">
        <v>2023</v>
      </c>
      <c r="B637" s="1" t="s">
        <v>6</v>
      </c>
      <c r="C637" s="1" t="s">
        <v>38</v>
      </c>
      <c r="D637" s="5" t="s">
        <v>31</v>
      </c>
      <c r="E637" s="6">
        <v>455</v>
      </c>
      <c r="F637" s="6">
        <v>4578.6000000000004</v>
      </c>
      <c r="G637" s="6">
        <v>5128.0320000000002</v>
      </c>
      <c r="H637" s="3">
        <v>915.72000000000014</v>
      </c>
      <c r="I637" s="4" t="s">
        <v>42</v>
      </c>
    </row>
    <row r="638" spans="1:9" ht="18" customHeight="1">
      <c r="A638" s="1">
        <v>2023</v>
      </c>
      <c r="B638" s="1" t="s">
        <v>6</v>
      </c>
      <c r="C638" s="1" t="s">
        <v>12</v>
      </c>
      <c r="D638" s="5" t="s">
        <v>28</v>
      </c>
      <c r="E638" s="7">
        <v>345</v>
      </c>
      <c r="F638" s="7">
        <v>7000</v>
      </c>
      <c r="G638" s="7">
        <v>7840</v>
      </c>
      <c r="H638" s="3">
        <v>1400</v>
      </c>
      <c r="I638" s="4" t="s">
        <v>42</v>
      </c>
    </row>
    <row r="639" spans="1:9" ht="18" customHeight="1">
      <c r="A639" s="1">
        <v>2023</v>
      </c>
      <c r="B639" s="1" t="s">
        <v>6</v>
      </c>
      <c r="C639" s="1" t="s">
        <v>13</v>
      </c>
      <c r="D639" s="2" t="s">
        <v>33</v>
      </c>
      <c r="E639" s="3">
        <v>122</v>
      </c>
      <c r="F639" s="3">
        <v>100</v>
      </c>
      <c r="G639" s="3">
        <v>112</v>
      </c>
      <c r="H639" s="3">
        <v>20</v>
      </c>
      <c r="I639" s="4" t="s">
        <v>42</v>
      </c>
    </row>
    <row r="640" spans="1:9" ht="18" customHeight="1">
      <c r="A640" s="1">
        <v>2023</v>
      </c>
      <c r="B640" s="1" t="s">
        <v>6</v>
      </c>
      <c r="C640" s="1" t="s">
        <v>15</v>
      </c>
      <c r="D640" s="5" t="s">
        <v>26</v>
      </c>
      <c r="E640" s="6">
        <v>78</v>
      </c>
      <c r="F640" s="6">
        <v>2288.6</v>
      </c>
      <c r="G640" s="6">
        <v>5126.4639999999999</v>
      </c>
      <c r="H640" s="3">
        <v>457.72</v>
      </c>
      <c r="I640" s="4" t="s">
        <v>42</v>
      </c>
    </row>
    <row r="641" spans="1:9" ht="18" customHeight="1">
      <c r="A641" s="1">
        <v>2023</v>
      </c>
      <c r="B641" s="1" t="s">
        <v>6</v>
      </c>
      <c r="C641" s="1" t="s">
        <v>15</v>
      </c>
      <c r="D641" s="5" t="s">
        <v>24</v>
      </c>
      <c r="E641" s="6">
        <v>76</v>
      </c>
      <c r="F641" s="6">
        <v>2288.4499999999998</v>
      </c>
      <c r="G641" s="6">
        <v>5126.1279999999997</v>
      </c>
      <c r="H641" s="3">
        <v>457.69</v>
      </c>
      <c r="I641" s="4" t="s">
        <v>42</v>
      </c>
    </row>
    <row r="642" spans="1:9" ht="18" customHeight="1">
      <c r="A642" s="1">
        <v>2023</v>
      </c>
      <c r="B642" s="1" t="s">
        <v>6</v>
      </c>
      <c r="C642" s="1" t="s">
        <v>15</v>
      </c>
      <c r="D642" s="5" t="s">
        <v>25</v>
      </c>
      <c r="E642" s="6">
        <v>46</v>
      </c>
      <c r="F642" s="6">
        <v>100</v>
      </c>
      <c r="G642" s="6">
        <v>224</v>
      </c>
      <c r="H642" s="3">
        <v>20</v>
      </c>
      <c r="I642" s="4" t="s">
        <v>42</v>
      </c>
    </row>
    <row r="643" spans="1:9" ht="18" customHeight="1">
      <c r="A643" s="1">
        <v>2023</v>
      </c>
      <c r="B643" s="1" t="s">
        <v>6</v>
      </c>
      <c r="C643" s="1" t="s">
        <v>15</v>
      </c>
      <c r="D643" s="5" t="s">
        <v>23</v>
      </c>
      <c r="E643" s="6">
        <v>34</v>
      </c>
      <c r="F643" s="6">
        <v>2288.4</v>
      </c>
      <c r="G643" s="6">
        <v>5126.0160000000005</v>
      </c>
      <c r="H643" s="3">
        <v>457.68000000000006</v>
      </c>
      <c r="I643" s="4" t="s">
        <v>42</v>
      </c>
    </row>
    <row r="644" spans="1:9" ht="18" customHeight="1">
      <c r="A644" s="1">
        <v>2023</v>
      </c>
      <c r="B644" s="1" t="s">
        <v>6</v>
      </c>
      <c r="C644" s="1" t="s">
        <v>13</v>
      </c>
      <c r="D644" s="2" t="s">
        <v>34</v>
      </c>
      <c r="E644" s="3">
        <v>7</v>
      </c>
      <c r="F644" s="3">
        <v>200</v>
      </c>
      <c r="G644" s="3">
        <v>224</v>
      </c>
      <c r="H644" s="3">
        <v>40</v>
      </c>
      <c r="I644" s="4" t="s">
        <v>42</v>
      </c>
    </row>
    <row r="645" spans="1:9" ht="18" customHeight="1">
      <c r="A645" s="1">
        <v>2023</v>
      </c>
      <c r="B645" s="1" t="s">
        <v>6</v>
      </c>
      <c r="C645" s="1" t="s">
        <v>15</v>
      </c>
      <c r="D645" s="5" t="s">
        <v>27</v>
      </c>
      <c r="E645" s="6">
        <v>3</v>
      </c>
      <c r="F645" s="6">
        <v>2288.65</v>
      </c>
      <c r="G645" s="6">
        <v>5126.576</v>
      </c>
      <c r="H645" s="3">
        <v>457.73</v>
      </c>
      <c r="I645" s="4" t="s">
        <v>42</v>
      </c>
    </row>
    <row r="646" spans="1:9" ht="18" customHeight="1">
      <c r="A646" s="1">
        <v>2023</v>
      </c>
      <c r="B646" s="1" t="s">
        <v>6</v>
      </c>
      <c r="C646" s="1" t="s">
        <v>32</v>
      </c>
      <c r="D646" s="5" t="s">
        <v>32</v>
      </c>
      <c r="E646" s="6">
        <v>2</v>
      </c>
      <c r="F646" s="6">
        <v>6600</v>
      </c>
      <c r="G646" s="6">
        <v>7392</v>
      </c>
      <c r="H646" s="3">
        <v>1320</v>
      </c>
      <c r="I646" s="4" t="s">
        <v>40</v>
      </c>
    </row>
    <row r="647" spans="1:9" ht="18" customHeight="1">
      <c r="A647" s="1">
        <v>2023</v>
      </c>
      <c r="B647" s="1" t="s">
        <v>7</v>
      </c>
      <c r="C647" s="1" t="s">
        <v>14</v>
      </c>
      <c r="D647" s="2" t="s">
        <v>36</v>
      </c>
      <c r="E647" s="3">
        <v>3566</v>
      </c>
      <c r="F647" s="3">
        <v>4577.3</v>
      </c>
      <c r="G647" s="3">
        <v>5126.576</v>
      </c>
      <c r="H647" s="3">
        <v>915.46</v>
      </c>
      <c r="I647" s="4" t="s">
        <v>40</v>
      </c>
    </row>
    <row r="648" spans="1:9" ht="18" customHeight="1">
      <c r="A648" s="1">
        <v>2023</v>
      </c>
      <c r="B648" s="1" t="s">
        <v>7</v>
      </c>
      <c r="C648" s="1" t="s">
        <v>14</v>
      </c>
      <c r="D648" s="2" t="s">
        <v>37</v>
      </c>
      <c r="E648" s="3">
        <v>2498</v>
      </c>
      <c r="F648" s="3">
        <v>8000</v>
      </c>
      <c r="G648" s="3">
        <v>8960</v>
      </c>
      <c r="H648" s="3">
        <v>1600</v>
      </c>
      <c r="I648" s="4" t="s">
        <v>40</v>
      </c>
    </row>
    <row r="649" spans="1:9" ht="18" customHeight="1">
      <c r="A649" s="1">
        <v>2023</v>
      </c>
      <c r="B649" s="1" t="s">
        <v>7</v>
      </c>
      <c r="C649" s="1" t="s">
        <v>13</v>
      </c>
      <c r="D649" s="2" t="s">
        <v>35</v>
      </c>
      <c r="E649" s="3">
        <v>1245</v>
      </c>
      <c r="F649" s="3">
        <v>4577.2</v>
      </c>
      <c r="G649" s="3">
        <v>5126.4639999999999</v>
      </c>
      <c r="H649" s="3">
        <v>915.44</v>
      </c>
      <c r="I649" s="4" t="s">
        <v>40</v>
      </c>
    </row>
    <row r="650" spans="1:9" ht="18" customHeight="1">
      <c r="A650" s="1">
        <v>2023</v>
      </c>
      <c r="B650" s="1" t="s">
        <v>7</v>
      </c>
      <c r="C650" s="1" t="s">
        <v>38</v>
      </c>
      <c r="D650" s="5" t="s">
        <v>30</v>
      </c>
      <c r="E650" s="6">
        <v>644</v>
      </c>
      <c r="F650" s="6">
        <v>5743.5</v>
      </c>
      <c r="G650" s="6">
        <v>6432.72</v>
      </c>
      <c r="H650" s="3">
        <v>1148.7</v>
      </c>
      <c r="I650" s="4" t="s">
        <v>40</v>
      </c>
    </row>
    <row r="651" spans="1:9" ht="18" customHeight="1">
      <c r="A651" s="1">
        <v>2023</v>
      </c>
      <c r="B651" s="1" t="s">
        <v>7</v>
      </c>
      <c r="C651" s="1" t="s">
        <v>12</v>
      </c>
      <c r="D651" s="5" t="s">
        <v>29</v>
      </c>
      <c r="E651" s="6">
        <v>643</v>
      </c>
      <c r="F651" s="6">
        <v>7000</v>
      </c>
      <c r="G651" s="6">
        <v>7840</v>
      </c>
      <c r="H651" s="3">
        <v>1400</v>
      </c>
      <c r="I651" s="4" t="s">
        <v>42</v>
      </c>
    </row>
    <row r="652" spans="1:9" ht="18" customHeight="1">
      <c r="A652" s="1">
        <v>2023</v>
      </c>
      <c r="B652" s="1" t="s">
        <v>7</v>
      </c>
      <c r="C652" s="1" t="s">
        <v>38</v>
      </c>
      <c r="D652" s="5" t="s">
        <v>31</v>
      </c>
      <c r="E652" s="6">
        <v>455</v>
      </c>
      <c r="F652" s="6">
        <v>5036.46</v>
      </c>
      <c r="G652" s="6">
        <v>5128.0320000000002</v>
      </c>
      <c r="H652" s="3">
        <v>1007.292</v>
      </c>
      <c r="I652" s="4" t="s">
        <v>42</v>
      </c>
    </row>
    <row r="653" spans="1:9" ht="18" customHeight="1">
      <c r="A653" s="1">
        <v>2023</v>
      </c>
      <c r="B653" s="1" t="s">
        <v>7</v>
      </c>
      <c r="C653" s="1" t="s">
        <v>12</v>
      </c>
      <c r="D653" s="5" t="s">
        <v>28</v>
      </c>
      <c r="E653" s="7">
        <v>345</v>
      </c>
      <c r="F653" s="7">
        <v>7700</v>
      </c>
      <c r="G653" s="7">
        <v>7840</v>
      </c>
      <c r="H653" s="3">
        <v>1540</v>
      </c>
      <c r="I653" s="4" t="s">
        <v>42</v>
      </c>
    </row>
    <row r="654" spans="1:9" ht="18" customHeight="1">
      <c r="A654" s="1">
        <v>2023</v>
      </c>
      <c r="B654" s="1" t="s">
        <v>7</v>
      </c>
      <c r="C654" s="1" t="s">
        <v>13</v>
      </c>
      <c r="D654" s="2" t="s">
        <v>33</v>
      </c>
      <c r="E654" s="3">
        <v>122</v>
      </c>
      <c r="F654" s="3">
        <v>110</v>
      </c>
      <c r="G654" s="3">
        <v>112</v>
      </c>
      <c r="H654" s="3">
        <v>22</v>
      </c>
      <c r="I654" s="4" t="s">
        <v>42</v>
      </c>
    </row>
    <row r="655" spans="1:9" ht="18" customHeight="1">
      <c r="A655" s="1">
        <v>2023</v>
      </c>
      <c r="B655" s="1" t="s">
        <v>7</v>
      </c>
      <c r="C655" s="1" t="s">
        <v>15</v>
      </c>
      <c r="D655" s="5" t="s">
        <v>26</v>
      </c>
      <c r="E655" s="6">
        <v>78</v>
      </c>
      <c r="F655" s="6">
        <v>2517.46</v>
      </c>
      <c r="G655" s="6">
        <v>5126.4639999999999</v>
      </c>
      <c r="H655" s="3">
        <v>503.49200000000002</v>
      </c>
      <c r="I655" s="4" t="s">
        <v>42</v>
      </c>
    </row>
    <row r="656" spans="1:9" ht="18" customHeight="1">
      <c r="A656" s="1">
        <v>2023</v>
      </c>
      <c r="B656" s="1" t="s">
        <v>7</v>
      </c>
      <c r="C656" s="1" t="s">
        <v>15</v>
      </c>
      <c r="D656" s="5" t="s">
        <v>24</v>
      </c>
      <c r="E656" s="6">
        <v>76</v>
      </c>
      <c r="F656" s="6">
        <v>2517.2949999999996</v>
      </c>
      <c r="G656" s="6">
        <v>5126.1279999999997</v>
      </c>
      <c r="H656" s="3">
        <v>503.45899999999995</v>
      </c>
      <c r="I656" s="4" t="s">
        <v>42</v>
      </c>
    </row>
    <row r="657" spans="1:9" ht="18" customHeight="1">
      <c r="A657" s="1">
        <v>2023</v>
      </c>
      <c r="B657" s="1" t="s">
        <v>7</v>
      </c>
      <c r="C657" s="1" t="s">
        <v>15</v>
      </c>
      <c r="D657" s="5" t="s">
        <v>25</v>
      </c>
      <c r="E657" s="6">
        <v>46</v>
      </c>
      <c r="F657" s="6">
        <v>115</v>
      </c>
      <c r="G657" s="6">
        <v>224</v>
      </c>
      <c r="H657" s="3">
        <v>23</v>
      </c>
      <c r="I657" s="4" t="s">
        <v>42</v>
      </c>
    </row>
    <row r="658" spans="1:9" ht="18" customHeight="1">
      <c r="A658" s="1">
        <v>2023</v>
      </c>
      <c r="B658" s="1" t="s">
        <v>7</v>
      </c>
      <c r="C658" s="1" t="s">
        <v>15</v>
      </c>
      <c r="D658" s="5" t="s">
        <v>23</v>
      </c>
      <c r="E658" s="6">
        <v>34</v>
      </c>
      <c r="F658" s="6">
        <v>2631.66</v>
      </c>
      <c r="G658" s="6">
        <v>5126.0160000000005</v>
      </c>
      <c r="H658" s="3">
        <v>526.33199999999999</v>
      </c>
      <c r="I658" s="4" t="s">
        <v>42</v>
      </c>
    </row>
    <row r="659" spans="1:9" ht="18" customHeight="1">
      <c r="A659" s="1">
        <v>2023</v>
      </c>
      <c r="B659" s="1" t="s">
        <v>7</v>
      </c>
      <c r="C659" s="1" t="s">
        <v>13</v>
      </c>
      <c r="D659" s="2" t="s">
        <v>34</v>
      </c>
      <c r="E659" s="3">
        <v>7</v>
      </c>
      <c r="F659" s="3">
        <v>230</v>
      </c>
      <c r="G659" s="3">
        <v>224</v>
      </c>
      <c r="H659" s="3">
        <v>46</v>
      </c>
      <c r="I659" s="4" t="s">
        <v>42</v>
      </c>
    </row>
    <row r="660" spans="1:9" ht="18" customHeight="1">
      <c r="A660" s="1">
        <v>2023</v>
      </c>
      <c r="B660" s="1" t="s">
        <v>7</v>
      </c>
      <c r="C660" s="1" t="s">
        <v>15</v>
      </c>
      <c r="D660" s="5" t="s">
        <v>27</v>
      </c>
      <c r="E660" s="6">
        <v>3</v>
      </c>
      <c r="F660" s="6">
        <v>2631.9475000000002</v>
      </c>
      <c r="G660" s="6">
        <v>5126.576</v>
      </c>
      <c r="H660" s="3">
        <v>526.38950000000011</v>
      </c>
      <c r="I660" s="4" t="s">
        <v>40</v>
      </c>
    </row>
    <row r="661" spans="1:9" ht="18" customHeight="1">
      <c r="A661" s="1">
        <v>2023</v>
      </c>
      <c r="B661" s="1" t="s">
        <v>7</v>
      </c>
      <c r="C661" s="1" t="s">
        <v>32</v>
      </c>
      <c r="D661" s="5" t="s">
        <v>32</v>
      </c>
      <c r="E661" s="6">
        <v>2</v>
      </c>
      <c r="F661" s="6">
        <v>7590</v>
      </c>
      <c r="G661" s="6">
        <v>7392</v>
      </c>
      <c r="H661" s="3">
        <v>1518</v>
      </c>
      <c r="I661" s="4" t="s">
        <v>42</v>
      </c>
    </row>
    <row r="662" spans="1:9" ht="18" customHeight="1">
      <c r="A662" s="1">
        <v>2023</v>
      </c>
      <c r="B662" s="1" t="s">
        <v>8</v>
      </c>
      <c r="C662" s="1" t="s">
        <v>14</v>
      </c>
      <c r="D662" s="2" t="s">
        <v>36</v>
      </c>
      <c r="E662" s="3">
        <v>3566</v>
      </c>
      <c r="F662" s="3">
        <v>4577.3</v>
      </c>
      <c r="G662" s="3">
        <v>5126.576</v>
      </c>
      <c r="H662" s="3">
        <v>915.46</v>
      </c>
      <c r="I662" s="4" t="s">
        <v>42</v>
      </c>
    </row>
    <row r="663" spans="1:9" ht="18" customHeight="1">
      <c r="A663" s="1">
        <v>2023</v>
      </c>
      <c r="B663" s="1" t="s">
        <v>8</v>
      </c>
      <c r="C663" s="1" t="s">
        <v>14</v>
      </c>
      <c r="D663" s="2" t="s">
        <v>37</v>
      </c>
      <c r="E663" s="3">
        <v>2498</v>
      </c>
      <c r="F663" s="3">
        <v>8000</v>
      </c>
      <c r="G663" s="3">
        <v>8960</v>
      </c>
      <c r="H663" s="3">
        <v>1600</v>
      </c>
      <c r="I663" s="4" t="s">
        <v>42</v>
      </c>
    </row>
    <row r="664" spans="1:9" ht="18" customHeight="1">
      <c r="A664" s="1">
        <v>2023</v>
      </c>
      <c r="B664" s="1" t="s">
        <v>8</v>
      </c>
      <c r="C664" s="1" t="s">
        <v>13</v>
      </c>
      <c r="D664" s="2" t="s">
        <v>35</v>
      </c>
      <c r="E664" s="3">
        <v>1245</v>
      </c>
      <c r="F664" s="3">
        <v>4577.2</v>
      </c>
      <c r="G664" s="3">
        <v>5126.4639999999999</v>
      </c>
      <c r="H664" s="3">
        <v>915.44</v>
      </c>
      <c r="I664" s="4" t="s">
        <v>42</v>
      </c>
    </row>
    <row r="665" spans="1:9" ht="18" customHeight="1">
      <c r="A665" s="1">
        <v>2023</v>
      </c>
      <c r="B665" s="1" t="s">
        <v>8</v>
      </c>
      <c r="C665" s="1" t="s">
        <v>38</v>
      </c>
      <c r="D665" s="5" t="s">
        <v>30</v>
      </c>
      <c r="E665" s="6">
        <v>644</v>
      </c>
      <c r="F665" s="6">
        <v>5743.5</v>
      </c>
      <c r="G665" s="6">
        <v>6432.72</v>
      </c>
      <c r="H665" s="3">
        <v>1148.7</v>
      </c>
      <c r="I665" s="4" t="s">
        <v>42</v>
      </c>
    </row>
    <row r="666" spans="1:9" ht="18" customHeight="1">
      <c r="A666" s="1">
        <v>2023</v>
      </c>
      <c r="B666" s="1" t="s">
        <v>8</v>
      </c>
      <c r="C666" s="1" t="s">
        <v>12</v>
      </c>
      <c r="D666" s="5" t="s">
        <v>29</v>
      </c>
      <c r="E666" s="6">
        <v>643</v>
      </c>
      <c r="F666" s="6">
        <v>7000</v>
      </c>
      <c r="G666" s="6">
        <v>7840</v>
      </c>
      <c r="H666" s="3">
        <v>1400</v>
      </c>
      <c r="I666" s="4" t="s">
        <v>42</v>
      </c>
    </row>
    <row r="667" spans="1:9" ht="18" customHeight="1">
      <c r="A667" s="1">
        <v>2023</v>
      </c>
      <c r="B667" s="1" t="s">
        <v>8</v>
      </c>
      <c r="C667" s="1" t="s">
        <v>38</v>
      </c>
      <c r="D667" s="5" t="s">
        <v>31</v>
      </c>
      <c r="E667" s="6">
        <v>455</v>
      </c>
      <c r="F667" s="6">
        <v>4578.6000000000004</v>
      </c>
      <c r="G667" s="6">
        <v>5128.0320000000002</v>
      </c>
      <c r="H667" s="3">
        <v>915.72000000000014</v>
      </c>
      <c r="I667" s="4" t="s">
        <v>42</v>
      </c>
    </row>
    <row r="668" spans="1:9" ht="18" customHeight="1">
      <c r="A668" s="1">
        <v>2023</v>
      </c>
      <c r="B668" s="1" t="s">
        <v>8</v>
      </c>
      <c r="C668" s="1" t="s">
        <v>12</v>
      </c>
      <c r="D668" s="5" t="s">
        <v>28</v>
      </c>
      <c r="E668" s="7">
        <v>345</v>
      </c>
      <c r="F668" s="7">
        <v>7000</v>
      </c>
      <c r="G668" s="7">
        <v>7840</v>
      </c>
      <c r="H668" s="3">
        <v>1400</v>
      </c>
      <c r="I668" s="4" t="s">
        <v>42</v>
      </c>
    </row>
    <row r="669" spans="1:9" ht="18" customHeight="1">
      <c r="A669" s="1">
        <v>2023</v>
      </c>
      <c r="B669" s="1" t="s">
        <v>8</v>
      </c>
      <c r="C669" s="1" t="s">
        <v>13</v>
      </c>
      <c r="D669" s="2" t="s">
        <v>33</v>
      </c>
      <c r="E669" s="3">
        <v>122</v>
      </c>
      <c r="F669" s="3">
        <v>100</v>
      </c>
      <c r="G669" s="3">
        <v>112</v>
      </c>
      <c r="H669" s="3">
        <v>20</v>
      </c>
      <c r="I669" s="4" t="s">
        <v>42</v>
      </c>
    </row>
    <row r="670" spans="1:9" ht="18" customHeight="1">
      <c r="A670" s="1">
        <v>2023</v>
      </c>
      <c r="B670" s="1" t="s">
        <v>8</v>
      </c>
      <c r="C670" s="1" t="s">
        <v>15</v>
      </c>
      <c r="D670" s="5" t="s">
        <v>26</v>
      </c>
      <c r="E670" s="6">
        <v>78</v>
      </c>
      <c r="F670" s="6">
        <v>2288.6</v>
      </c>
      <c r="G670" s="6">
        <v>5126.4639999999999</v>
      </c>
      <c r="H670" s="3">
        <v>457.72</v>
      </c>
      <c r="I670" s="4" t="s">
        <v>42</v>
      </c>
    </row>
    <row r="671" spans="1:9" ht="18" customHeight="1">
      <c r="A671" s="1">
        <v>2023</v>
      </c>
      <c r="B671" s="1" t="s">
        <v>8</v>
      </c>
      <c r="C671" s="1" t="s">
        <v>15</v>
      </c>
      <c r="D671" s="5" t="s">
        <v>24</v>
      </c>
      <c r="E671" s="6">
        <v>76</v>
      </c>
      <c r="F671" s="6">
        <v>2288.4499999999998</v>
      </c>
      <c r="G671" s="6">
        <v>5126.1279999999997</v>
      </c>
      <c r="H671" s="3">
        <v>457.69</v>
      </c>
      <c r="I671" s="4" t="s">
        <v>42</v>
      </c>
    </row>
    <row r="672" spans="1:9" ht="18" customHeight="1">
      <c r="A672" s="1">
        <v>2023</v>
      </c>
      <c r="B672" s="1" t="s">
        <v>8</v>
      </c>
      <c r="C672" s="1" t="s">
        <v>15</v>
      </c>
      <c r="D672" s="5" t="s">
        <v>25</v>
      </c>
      <c r="E672" s="6">
        <v>46</v>
      </c>
      <c r="F672" s="6">
        <v>100</v>
      </c>
      <c r="G672" s="6">
        <v>224</v>
      </c>
      <c r="H672" s="3">
        <v>20</v>
      </c>
      <c r="I672" s="4" t="s">
        <v>42</v>
      </c>
    </row>
    <row r="673" spans="1:9" ht="18" customHeight="1">
      <c r="A673" s="1">
        <v>2023</v>
      </c>
      <c r="B673" s="1" t="s">
        <v>8</v>
      </c>
      <c r="C673" s="1" t="s">
        <v>15</v>
      </c>
      <c r="D673" s="5" t="s">
        <v>23</v>
      </c>
      <c r="E673" s="6">
        <v>34</v>
      </c>
      <c r="F673" s="6">
        <v>2746.08</v>
      </c>
      <c r="G673" s="6">
        <v>5126.0160000000005</v>
      </c>
      <c r="H673" s="3">
        <v>549.21600000000001</v>
      </c>
      <c r="I673" s="4" t="s">
        <v>42</v>
      </c>
    </row>
    <row r="674" spans="1:9" ht="18" customHeight="1">
      <c r="A674" s="1">
        <v>2023</v>
      </c>
      <c r="B674" s="1" t="s">
        <v>8</v>
      </c>
      <c r="C674" s="1" t="s">
        <v>13</v>
      </c>
      <c r="D674" s="2" t="s">
        <v>34</v>
      </c>
      <c r="E674" s="3">
        <v>7</v>
      </c>
      <c r="F674" s="3">
        <v>240</v>
      </c>
      <c r="G674" s="3">
        <v>224</v>
      </c>
      <c r="H674" s="3">
        <v>48</v>
      </c>
      <c r="I674" s="4" t="s">
        <v>42</v>
      </c>
    </row>
    <row r="675" spans="1:9" ht="18" customHeight="1">
      <c r="A675" s="1">
        <v>2023</v>
      </c>
      <c r="B675" s="1" t="s">
        <v>8</v>
      </c>
      <c r="C675" s="1" t="s">
        <v>15</v>
      </c>
      <c r="D675" s="5" t="s">
        <v>27</v>
      </c>
      <c r="E675" s="6">
        <v>3</v>
      </c>
      <c r="F675" s="6">
        <v>2746.38</v>
      </c>
      <c r="G675" s="6">
        <v>5126.576</v>
      </c>
      <c r="H675" s="3">
        <v>549.27600000000007</v>
      </c>
      <c r="I675" s="4" t="s">
        <v>42</v>
      </c>
    </row>
    <row r="676" spans="1:9" ht="18" customHeight="1">
      <c r="A676" s="1">
        <v>2023</v>
      </c>
      <c r="B676" s="1" t="s">
        <v>8</v>
      </c>
      <c r="C676" s="1" t="s">
        <v>32</v>
      </c>
      <c r="D676" s="5" t="s">
        <v>32</v>
      </c>
      <c r="E676" s="6">
        <v>2</v>
      </c>
      <c r="F676" s="6">
        <v>7920</v>
      </c>
      <c r="G676" s="6">
        <v>7392</v>
      </c>
      <c r="H676" s="3">
        <v>1584</v>
      </c>
      <c r="I676" s="4" t="s">
        <v>42</v>
      </c>
    </row>
    <row r="677" spans="1:9" ht="18" customHeight="1">
      <c r="A677" s="1">
        <v>2023</v>
      </c>
      <c r="B677" s="1" t="s">
        <v>9</v>
      </c>
      <c r="C677" s="1" t="s">
        <v>14</v>
      </c>
      <c r="D677" s="2" t="s">
        <v>36</v>
      </c>
      <c r="E677" s="3">
        <v>3566</v>
      </c>
      <c r="F677" s="3">
        <v>5035.0300000000007</v>
      </c>
      <c r="G677" s="3">
        <v>5126.576</v>
      </c>
      <c r="H677" s="3">
        <v>1007.0060000000002</v>
      </c>
      <c r="I677" s="4" t="s">
        <v>42</v>
      </c>
    </row>
    <row r="678" spans="1:9" ht="18" customHeight="1">
      <c r="A678" s="1">
        <v>2023</v>
      </c>
      <c r="B678" s="1" t="s">
        <v>9</v>
      </c>
      <c r="C678" s="1" t="s">
        <v>14</v>
      </c>
      <c r="D678" s="2" t="s">
        <v>37</v>
      </c>
      <c r="E678" s="3">
        <v>2498</v>
      </c>
      <c r="F678" s="3">
        <v>9200</v>
      </c>
      <c r="G678" s="3">
        <v>8960</v>
      </c>
      <c r="H678" s="3">
        <v>1840</v>
      </c>
      <c r="I678" s="4" t="s">
        <v>42</v>
      </c>
    </row>
    <row r="679" spans="1:9" ht="18" customHeight="1">
      <c r="A679" s="1">
        <v>2023</v>
      </c>
      <c r="B679" s="1" t="s">
        <v>9</v>
      </c>
      <c r="C679" s="1" t="s">
        <v>13</v>
      </c>
      <c r="D679" s="2" t="s">
        <v>35</v>
      </c>
      <c r="E679" s="3">
        <v>1245</v>
      </c>
      <c r="F679" s="3">
        <v>5263.78</v>
      </c>
      <c r="G679" s="3">
        <v>5126.4639999999999</v>
      </c>
      <c r="H679" s="3">
        <v>1052.7560000000001</v>
      </c>
      <c r="I679" s="4" t="s">
        <v>42</v>
      </c>
    </row>
    <row r="680" spans="1:9" ht="18" customHeight="1">
      <c r="A680" s="1">
        <v>2023</v>
      </c>
      <c r="B680" s="1" t="s">
        <v>9</v>
      </c>
      <c r="C680" s="1" t="s">
        <v>38</v>
      </c>
      <c r="D680" s="5" t="s">
        <v>30</v>
      </c>
      <c r="E680" s="6">
        <v>644</v>
      </c>
      <c r="F680" s="6">
        <v>6605.0249999999996</v>
      </c>
      <c r="G680" s="6">
        <v>6432.72</v>
      </c>
      <c r="H680" s="3">
        <v>1321.0050000000001</v>
      </c>
      <c r="I680" s="4" t="s">
        <v>42</v>
      </c>
    </row>
    <row r="681" spans="1:9" ht="18" customHeight="1">
      <c r="A681" s="1">
        <v>2023</v>
      </c>
      <c r="B681" s="1" t="s">
        <v>9</v>
      </c>
      <c r="C681" s="1" t="s">
        <v>12</v>
      </c>
      <c r="D681" s="5" t="s">
        <v>29</v>
      </c>
      <c r="E681" s="6">
        <v>643</v>
      </c>
      <c r="F681" s="6">
        <v>8400</v>
      </c>
      <c r="G681" s="6">
        <v>7840</v>
      </c>
      <c r="H681" s="3">
        <v>1680</v>
      </c>
      <c r="I681" s="4" t="s">
        <v>42</v>
      </c>
    </row>
    <row r="682" spans="1:9" ht="18" customHeight="1">
      <c r="A682" s="1">
        <v>2023</v>
      </c>
      <c r="B682" s="1" t="s">
        <v>9</v>
      </c>
      <c r="C682" s="1" t="s">
        <v>38</v>
      </c>
      <c r="D682" s="5" t="s">
        <v>31</v>
      </c>
      <c r="E682" s="6">
        <v>455</v>
      </c>
      <c r="F682" s="6">
        <v>5494.3200000000006</v>
      </c>
      <c r="G682" s="6">
        <v>5128.0320000000002</v>
      </c>
      <c r="H682" s="3">
        <v>1098.8640000000003</v>
      </c>
      <c r="I682" s="4" t="s">
        <v>42</v>
      </c>
    </row>
    <row r="683" spans="1:9" ht="18" customHeight="1">
      <c r="A683" s="1">
        <v>2023</v>
      </c>
      <c r="B683" s="1" t="s">
        <v>9</v>
      </c>
      <c r="C683" s="1" t="s">
        <v>12</v>
      </c>
      <c r="D683" s="5" t="s">
        <v>28</v>
      </c>
      <c r="E683" s="7">
        <v>345</v>
      </c>
      <c r="F683" s="7">
        <v>8400</v>
      </c>
      <c r="G683" s="7">
        <v>7840</v>
      </c>
      <c r="H683" s="3">
        <v>1680</v>
      </c>
      <c r="I683" s="4" t="s">
        <v>42</v>
      </c>
    </row>
    <row r="684" spans="1:9" ht="18" customHeight="1">
      <c r="A684" s="1">
        <v>2023</v>
      </c>
      <c r="B684" s="1" t="s">
        <v>9</v>
      </c>
      <c r="C684" s="1" t="s">
        <v>13</v>
      </c>
      <c r="D684" s="2" t="s">
        <v>33</v>
      </c>
      <c r="E684" s="3">
        <v>122</v>
      </c>
      <c r="F684" s="3">
        <v>120</v>
      </c>
      <c r="G684" s="3">
        <v>112</v>
      </c>
      <c r="H684" s="3">
        <v>24</v>
      </c>
      <c r="I684" s="4" t="s">
        <v>42</v>
      </c>
    </row>
    <row r="685" spans="1:9" ht="18" customHeight="1">
      <c r="A685" s="1">
        <v>2023</v>
      </c>
      <c r="B685" s="1" t="s">
        <v>9</v>
      </c>
      <c r="C685" s="1" t="s">
        <v>15</v>
      </c>
      <c r="D685" s="5" t="s">
        <v>26</v>
      </c>
      <c r="E685" s="6">
        <v>78</v>
      </c>
      <c r="F685" s="6">
        <v>2517.46</v>
      </c>
      <c r="G685" s="6">
        <v>5126.4639999999999</v>
      </c>
      <c r="H685" s="3">
        <v>503.49200000000002</v>
      </c>
      <c r="I685" s="4" t="s">
        <v>42</v>
      </c>
    </row>
    <row r="686" spans="1:9" ht="18" customHeight="1">
      <c r="A686" s="1">
        <v>2023</v>
      </c>
      <c r="B686" s="1" t="s">
        <v>9</v>
      </c>
      <c r="C686" s="1" t="s">
        <v>15</v>
      </c>
      <c r="D686" s="5" t="s">
        <v>24</v>
      </c>
      <c r="E686" s="6">
        <v>76</v>
      </c>
      <c r="F686" s="6">
        <v>2517.2949999999996</v>
      </c>
      <c r="G686" s="6">
        <v>5126.1279999999997</v>
      </c>
      <c r="H686" s="3">
        <v>503.45899999999995</v>
      </c>
      <c r="I686" s="4" t="s">
        <v>42</v>
      </c>
    </row>
    <row r="687" spans="1:9" ht="18" customHeight="1">
      <c r="A687" s="1">
        <v>2023</v>
      </c>
      <c r="B687" s="1" t="s">
        <v>9</v>
      </c>
      <c r="C687" s="1" t="s">
        <v>15</v>
      </c>
      <c r="D687" s="5" t="s">
        <v>25</v>
      </c>
      <c r="E687" s="6">
        <v>46</v>
      </c>
      <c r="F687" s="6">
        <v>110</v>
      </c>
      <c r="G687" s="6">
        <v>224</v>
      </c>
      <c r="H687" s="3">
        <v>22</v>
      </c>
      <c r="I687" s="4" t="s">
        <v>42</v>
      </c>
    </row>
    <row r="688" spans="1:9" ht="18" customHeight="1">
      <c r="A688" s="1">
        <v>2023</v>
      </c>
      <c r="B688" s="1" t="s">
        <v>9</v>
      </c>
      <c r="C688" s="1" t="s">
        <v>15</v>
      </c>
      <c r="D688" s="5" t="s">
        <v>23</v>
      </c>
      <c r="E688" s="6">
        <v>34</v>
      </c>
      <c r="F688" s="6">
        <v>2517.2400000000002</v>
      </c>
      <c r="G688" s="6">
        <v>5126.0160000000005</v>
      </c>
      <c r="H688" s="3">
        <v>503.44800000000009</v>
      </c>
      <c r="I688" s="4" t="s">
        <v>42</v>
      </c>
    </row>
    <row r="689" spans="1:9" ht="18" customHeight="1">
      <c r="A689" s="1">
        <v>2023</v>
      </c>
      <c r="B689" s="1" t="s">
        <v>9</v>
      </c>
      <c r="C689" s="1" t="s">
        <v>13</v>
      </c>
      <c r="D689" s="2" t="s">
        <v>34</v>
      </c>
      <c r="E689" s="3">
        <v>7</v>
      </c>
      <c r="F689" s="3">
        <v>220</v>
      </c>
      <c r="G689" s="3">
        <v>224</v>
      </c>
      <c r="H689" s="3">
        <v>44</v>
      </c>
      <c r="I689" s="4" t="s">
        <v>42</v>
      </c>
    </row>
    <row r="690" spans="1:9" ht="18" customHeight="1">
      <c r="A690" s="1">
        <v>2023</v>
      </c>
      <c r="B690" s="1" t="s">
        <v>9</v>
      </c>
      <c r="C690" s="1" t="s">
        <v>15</v>
      </c>
      <c r="D690" s="5" t="s">
        <v>27</v>
      </c>
      <c r="E690" s="6">
        <v>3</v>
      </c>
      <c r="F690" s="6">
        <v>2517.5150000000003</v>
      </c>
      <c r="G690" s="6">
        <v>5126.576</v>
      </c>
      <c r="H690" s="3">
        <v>503.5030000000001</v>
      </c>
      <c r="I690" s="4" t="s">
        <v>42</v>
      </c>
    </row>
    <row r="691" spans="1:9" ht="18" customHeight="1">
      <c r="A691" s="1">
        <v>2023</v>
      </c>
      <c r="B691" s="1" t="s">
        <v>9</v>
      </c>
      <c r="C691" s="1" t="s">
        <v>32</v>
      </c>
      <c r="D691" s="5" t="s">
        <v>32</v>
      </c>
      <c r="E691" s="6">
        <v>2</v>
      </c>
      <c r="F691" s="6">
        <v>7260</v>
      </c>
      <c r="G691" s="6">
        <v>7392</v>
      </c>
      <c r="H691" s="3">
        <v>1452</v>
      </c>
      <c r="I691" s="4" t="s">
        <v>42</v>
      </c>
    </row>
    <row r="692" spans="1:9" ht="18" customHeight="1">
      <c r="A692" s="1">
        <v>2023</v>
      </c>
      <c r="B692" s="1" t="s">
        <v>10</v>
      </c>
      <c r="C692" s="1" t="s">
        <v>14</v>
      </c>
      <c r="D692" s="2" t="s">
        <v>36</v>
      </c>
      <c r="E692" s="3">
        <v>3566</v>
      </c>
      <c r="F692" s="3">
        <v>5263.8950000000004</v>
      </c>
      <c r="G692" s="3">
        <v>5126.576</v>
      </c>
      <c r="H692" s="3">
        <v>1052.7790000000002</v>
      </c>
      <c r="I692" s="4" t="s">
        <v>42</v>
      </c>
    </row>
    <row r="693" spans="1:9" ht="18" customHeight="1">
      <c r="A693" s="1">
        <v>2023</v>
      </c>
      <c r="B693" s="1" t="s">
        <v>10</v>
      </c>
      <c r="C693" s="1" t="s">
        <v>14</v>
      </c>
      <c r="D693" s="2" t="s">
        <v>37</v>
      </c>
      <c r="E693" s="3">
        <v>2498</v>
      </c>
      <c r="F693" s="3">
        <v>8800</v>
      </c>
      <c r="G693" s="3">
        <v>8960</v>
      </c>
      <c r="H693" s="3">
        <v>1760</v>
      </c>
      <c r="I693" s="4" t="s">
        <v>42</v>
      </c>
    </row>
    <row r="694" spans="1:9" ht="18" customHeight="1">
      <c r="A694" s="1">
        <v>2023</v>
      </c>
      <c r="B694" s="1" t="s">
        <v>10</v>
      </c>
      <c r="C694" s="1" t="s">
        <v>13</v>
      </c>
      <c r="D694" s="2" t="s">
        <v>35</v>
      </c>
      <c r="E694" s="3">
        <v>1245</v>
      </c>
      <c r="F694" s="3">
        <v>5034.92</v>
      </c>
      <c r="G694" s="3">
        <v>5126.4639999999999</v>
      </c>
      <c r="H694" s="3">
        <v>1006.984</v>
      </c>
      <c r="I694" s="4" t="s">
        <v>42</v>
      </c>
    </row>
    <row r="695" spans="1:9" ht="18" customHeight="1">
      <c r="A695" s="1">
        <v>2023</v>
      </c>
      <c r="B695" s="1" t="s">
        <v>10</v>
      </c>
      <c r="C695" s="1" t="s">
        <v>38</v>
      </c>
      <c r="D695" s="5" t="s">
        <v>30</v>
      </c>
      <c r="E695" s="6">
        <v>644</v>
      </c>
      <c r="F695" s="6">
        <v>22000</v>
      </c>
      <c r="G695" s="6">
        <v>6432.72</v>
      </c>
      <c r="H695" s="3">
        <v>4400</v>
      </c>
      <c r="I695" s="4" t="s">
        <v>42</v>
      </c>
    </row>
    <row r="696" spans="1:9" ht="18" customHeight="1">
      <c r="A696" s="1">
        <v>2023</v>
      </c>
      <c r="B696" s="1" t="s">
        <v>10</v>
      </c>
      <c r="C696" s="1" t="s">
        <v>12</v>
      </c>
      <c r="D696" s="5" t="s">
        <v>29</v>
      </c>
      <c r="E696" s="6">
        <v>643</v>
      </c>
      <c r="F696" s="6">
        <v>7700</v>
      </c>
      <c r="G696" s="6">
        <v>7840</v>
      </c>
      <c r="H696" s="3">
        <v>1540</v>
      </c>
      <c r="I696" s="4" t="s">
        <v>42</v>
      </c>
    </row>
    <row r="697" spans="1:9" ht="18" customHeight="1">
      <c r="A697" s="1">
        <v>2023</v>
      </c>
      <c r="B697" s="1" t="s">
        <v>10</v>
      </c>
      <c r="C697" s="1" t="s">
        <v>38</v>
      </c>
      <c r="D697" s="5" t="s">
        <v>31</v>
      </c>
      <c r="E697" s="6">
        <v>455</v>
      </c>
      <c r="F697" s="6">
        <v>11111</v>
      </c>
      <c r="G697" s="6">
        <v>5128.0320000000002</v>
      </c>
      <c r="H697" s="3">
        <v>2222.2000000000003</v>
      </c>
      <c r="I697" s="4" t="s">
        <v>42</v>
      </c>
    </row>
    <row r="698" spans="1:9" ht="18" customHeight="1">
      <c r="A698" s="1">
        <v>2023</v>
      </c>
      <c r="B698" s="1" t="s">
        <v>10</v>
      </c>
      <c r="C698" s="1" t="s">
        <v>12</v>
      </c>
      <c r="D698" s="5" t="s">
        <v>28</v>
      </c>
      <c r="E698" s="7">
        <v>345</v>
      </c>
      <c r="F698" s="7">
        <v>7700</v>
      </c>
      <c r="G698" s="7">
        <v>7840</v>
      </c>
      <c r="H698" s="3">
        <v>1540</v>
      </c>
      <c r="I698" s="4" t="s">
        <v>42</v>
      </c>
    </row>
    <row r="699" spans="1:9" ht="18" customHeight="1">
      <c r="A699" s="1">
        <v>2023</v>
      </c>
      <c r="B699" s="1" t="s">
        <v>10</v>
      </c>
      <c r="C699" s="1" t="s">
        <v>13</v>
      </c>
      <c r="D699" s="2" t="s">
        <v>33</v>
      </c>
      <c r="E699" s="3">
        <v>122</v>
      </c>
      <c r="F699" s="3">
        <v>110</v>
      </c>
      <c r="G699" s="3">
        <v>112</v>
      </c>
      <c r="H699" s="3">
        <v>22</v>
      </c>
      <c r="I699" s="4" t="s">
        <v>42</v>
      </c>
    </row>
    <row r="700" spans="1:9" ht="18" customHeight="1">
      <c r="A700" s="1">
        <v>2023</v>
      </c>
      <c r="B700" s="1" t="s">
        <v>10</v>
      </c>
      <c r="C700" s="1" t="s">
        <v>15</v>
      </c>
      <c r="D700" s="5" t="s">
        <v>26</v>
      </c>
      <c r="E700" s="6">
        <v>78</v>
      </c>
      <c r="F700" s="6">
        <v>2517.46</v>
      </c>
      <c r="G700" s="6">
        <v>5126.4639999999999</v>
      </c>
      <c r="H700" s="3">
        <v>503.49200000000002</v>
      </c>
      <c r="I700" s="4" t="s">
        <v>42</v>
      </c>
    </row>
    <row r="701" spans="1:9" ht="18" customHeight="1">
      <c r="A701" s="1">
        <v>2023</v>
      </c>
      <c r="B701" s="1" t="s">
        <v>10</v>
      </c>
      <c r="C701" s="1" t="s">
        <v>15</v>
      </c>
      <c r="D701" s="5" t="s">
        <v>24</v>
      </c>
      <c r="E701" s="6">
        <v>76</v>
      </c>
      <c r="F701" s="6">
        <v>2288.4499999999998</v>
      </c>
      <c r="G701" s="6">
        <v>5126.1279999999997</v>
      </c>
      <c r="H701" s="3">
        <v>457.69</v>
      </c>
      <c r="I701" s="4" t="s">
        <v>42</v>
      </c>
    </row>
    <row r="702" spans="1:9" ht="18" customHeight="1">
      <c r="A702" s="1">
        <v>2023</v>
      </c>
      <c r="B702" s="1" t="s">
        <v>10</v>
      </c>
      <c r="C702" s="1" t="s">
        <v>15</v>
      </c>
      <c r="D702" s="5" t="s">
        <v>25</v>
      </c>
      <c r="E702" s="6">
        <v>46</v>
      </c>
      <c r="F702" s="6">
        <v>100</v>
      </c>
      <c r="G702" s="6">
        <v>224</v>
      </c>
      <c r="H702" s="3">
        <v>20</v>
      </c>
      <c r="I702" s="4" t="s">
        <v>42</v>
      </c>
    </row>
    <row r="703" spans="1:9" ht="18" customHeight="1">
      <c r="A703" s="1">
        <v>2023</v>
      </c>
      <c r="B703" s="1" t="s">
        <v>10</v>
      </c>
      <c r="C703" s="1" t="s">
        <v>15</v>
      </c>
      <c r="D703" s="5" t="s">
        <v>23</v>
      </c>
      <c r="E703" s="6">
        <v>34</v>
      </c>
      <c r="F703" s="6">
        <v>2288.4</v>
      </c>
      <c r="G703" s="6">
        <v>5126.0160000000005</v>
      </c>
      <c r="H703" s="3">
        <v>457.68000000000006</v>
      </c>
      <c r="I703" s="4" t="s">
        <v>42</v>
      </c>
    </row>
    <row r="704" spans="1:9" ht="18" customHeight="1">
      <c r="A704" s="1">
        <v>2023</v>
      </c>
      <c r="B704" s="1" t="s">
        <v>10</v>
      </c>
      <c r="C704" s="1" t="s">
        <v>13</v>
      </c>
      <c r="D704" s="2" t="s">
        <v>34</v>
      </c>
      <c r="E704" s="3">
        <v>7</v>
      </c>
      <c r="F704" s="3">
        <v>200</v>
      </c>
      <c r="G704" s="3">
        <v>224</v>
      </c>
      <c r="H704" s="3">
        <v>40</v>
      </c>
      <c r="I704" s="4" t="s">
        <v>42</v>
      </c>
    </row>
    <row r="705" spans="1:9" ht="18" customHeight="1">
      <c r="A705" s="1">
        <v>2023</v>
      </c>
      <c r="B705" s="1" t="s">
        <v>10</v>
      </c>
      <c r="C705" s="1" t="s">
        <v>15</v>
      </c>
      <c r="D705" s="5" t="s">
        <v>27</v>
      </c>
      <c r="E705" s="6">
        <v>3</v>
      </c>
      <c r="F705" s="6">
        <v>2288.65</v>
      </c>
      <c r="G705" s="6">
        <v>5126.576</v>
      </c>
      <c r="H705" s="3">
        <v>457.73</v>
      </c>
      <c r="I705" s="4" t="s">
        <v>42</v>
      </c>
    </row>
    <row r="706" spans="1:9" ht="18" customHeight="1">
      <c r="A706" s="1">
        <v>2023</v>
      </c>
      <c r="B706" s="1" t="s">
        <v>10</v>
      </c>
      <c r="C706" s="1" t="s">
        <v>32</v>
      </c>
      <c r="D706" s="5" t="s">
        <v>32</v>
      </c>
      <c r="E706" s="6">
        <v>2</v>
      </c>
      <c r="F706" s="6">
        <v>6600</v>
      </c>
      <c r="G706" s="6">
        <v>7392</v>
      </c>
      <c r="H706" s="3">
        <v>1320</v>
      </c>
      <c r="I706" s="4" t="s">
        <v>42</v>
      </c>
    </row>
    <row r="707" spans="1:9" ht="18" customHeight="1">
      <c r="A707" s="1">
        <v>2023</v>
      </c>
      <c r="B707" s="1" t="s">
        <v>11</v>
      </c>
      <c r="C707" s="1" t="s">
        <v>14</v>
      </c>
      <c r="D707" s="2" t="s">
        <v>36</v>
      </c>
      <c r="E707" s="3">
        <v>3566</v>
      </c>
      <c r="F707" s="3">
        <v>4577.3</v>
      </c>
      <c r="G707" s="3">
        <v>5126.576</v>
      </c>
      <c r="H707" s="3">
        <v>915.46</v>
      </c>
      <c r="I707" s="4" t="s">
        <v>42</v>
      </c>
    </row>
    <row r="708" spans="1:9" ht="18" customHeight="1">
      <c r="A708" s="1">
        <v>2023</v>
      </c>
      <c r="B708" s="1" t="s">
        <v>11</v>
      </c>
      <c r="C708" s="1" t="s">
        <v>14</v>
      </c>
      <c r="D708" s="2" t="s">
        <v>37</v>
      </c>
      <c r="E708" s="3">
        <v>2498</v>
      </c>
      <c r="F708" s="3">
        <v>8000</v>
      </c>
      <c r="G708" s="3">
        <v>8960</v>
      </c>
      <c r="H708" s="3">
        <v>1600</v>
      </c>
      <c r="I708" s="4" t="s">
        <v>42</v>
      </c>
    </row>
    <row r="709" spans="1:9" ht="18" customHeight="1">
      <c r="A709" s="1">
        <v>2023</v>
      </c>
      <c r="B709" s="1" t="s">
        <v>11</v>
      </c>
      <c r="C709" s="1" t="s">
        <v>13</v>
      </c>
      <c r="D709" s="2" t="s">
        <v>35</v>
      </c>
      <c r="E709" s="3">
        <v>1245</v>
      </c>
      <c r="F709" s="3">
        <v>4577.2</v>
      </c>
      <c r="G709" s="3">
        <v>5126.4639999999999</v>
      </c>
      <c r="H709" s="3">
        <v>915.44</v>
      </c>
      <c r="I709" s="4" t="s">
        <v>42</v>
      </c>
    </row>
    <row r="710" spans="1:9" ht="18" customHeight="1">
      <c r="A710" s="1">
        <v>2023</v>
      </c>
      <c r="B710" s="1" t="s">
        <v>11</v>
      </c>
      <c r="C710" s="1" t="s">
        <v>38</v>
      </c>
      <c r="D710" s="5" t="s">
        <v>30</v>
      </c>
      <c r="E710" s="6">
        <v>644</v>
      </c>
      <c r="F710" s="6">
        <v>5743.5</v>
      </c>
      <c r="G710" s="6">
        <v>6432.72</v>
      </c>
      <c r="H710" s="3">
        <v>1148.7</v>
      </c>
      <c r="I710" s="4" t="s">
        <v>42</v>
      </c>
    </row>
    <row r="711" spans="1:9" ht="18" customHeight="1">
      <c r="A711" s="1">
        <v>2023</v>
      </c>
      <c r="B711" s="1" t="s">
        <v>11</v>
      </c>
      <c r="C711" s="1" t="s">
        <v>12</v>
      </c>
      <c r="D711" s="5" t="s">
        <v>29</v>
      </c>
      <c r="E711" s="6">
        <v>643</v>
      </c>
      <c r="F711" s="6">
        <v>7000</v>
      </c>
      <c r="G711" s="6">
        <v>7840</v>
      </c>
      <c r="H711" s="3">
        <v>1400</v>
      </c>
      <c r="I711" s="4" t="s">
        <v>42</v>
      </c>
    </row>
    <row r="712" spans="1:9" ht="18" customHeight="1">
      <c r="A712" s="1">
        <v>2023</v>
      </c>
      <c r="B712" s="1" t="s">
        <v>11</v>
      </c>
      <c r="C712" s="1" t="s">
        <v>38</v>
      </c>
      <c r="D712" s="5" t="s">
        <v>31</v>
      </c>
      <c r="E712" s="6">
        <v>455</v>
      </c>
      <c r="F712" s="6">
        <v>4578.6000000000004</v>
      </c>
      <c r="G712" s="6">
        <v>5128.0320000000002</v>
      </c>
      <c r="H712" s="3">
        <v>915.72000000000014</v>
      </c>
      <c r="I712" s="4" t="s">
        <v>42</v>
      </c>
    </row>
    <row r="713" spans="1:9" ht="18" customHeight="1">
      <c r="A713" s="1">
        <v>2023</v>
      </c>
      <c r="B713" s="1" t="s">
        <v>11</v>
      </c>
      <c r="C713" s="1" t="s">
        <v>12</v>
      </c>
      <c r="D713" s="5" t="s">
        <v>28</v>
      </c>
      <c r="E713" s="7">
        <v>345</v>
      </c>
      <c r="F713" s="7">
        <v>7000</v>
      </c>
      <c r="G713" s="7">
        <v>7840</v>
      </c>
      <c r="H713" s="3">
        <v>1400</v>
      </c>
      <c r="I713" s="4" t="s">
        <v>42</v>
      </c>
    </row>
    <row r="714" spans="1:9" ht="18" customHeight="1">
      <c r="A714" s="1">
        <v>2023</v>
      </c>
      <c r="B714" s="1" t="s">
        <v>11</v>
      </c>
      <c r="C714" s="1" t="s">
        <v>13</v>
      </c>
      <c r="D714" s="2" t="s">
        <v>33</v>
      </c>
      <c r="E714" s="3">
        <v>122</v>
      </c>
      <c r="F714" s="3">
        <v>100</v>
      </c>
      <c r="G714" s="3">
        <v>112</v>
      </c>
      <c r="H714" s="3">
        <v>20</v>
      </c>
      <c r="I714" s="4" t="s">
        <v>42</v>
      </c>
    </row>
    <row r="715" spans="1:9" ht="18" customHeight="1">
      <c r="A715" s="1">
        <v>2023</v>
      </c>
      <c r="B715" s="1" t="s">
        <v>11</v>
      </c>
      <c r="C715" s="1" t="s">
        <v>15</v>
      </c>
      <c r="D715" s="5" t="s">
        <v>26</v>
      </c>
      <c r="E715" s="6">
        <v>78</v>
      </c>
      <c r="F715" s="6">
        <v>2288.6</v>
      </c>
      <c r="G715" s="6">
        <v>5126.4639999999999</v>
      </c>
      <c r="H715" s="3">
        <v>457.72</v>
      </c>
      <c r="I715" s="4" t="s">
        <v>42</v>
      </c>
    </row>
    <row r="716" spans="1:9" ht="18" customHeight="1">
      <c r="A716" s="1">
        <v>2023</v>
      </c>
      <c r="B716" s="1" t="s">
        <v>11</v>
      </c>
      <c r="C716" s="1" t="s">
        <v>15</v>
      </c>
      <c r="D716" s="5" t="s">
        <v>24</v>
      </c>
      <c r="E716" s="6">
        <v>76</v>
      </c>
      <c r="F716" s="6">
        <v>2288.4499999999998</v>
      </c>
      <c r="G716" s="6">
        <v>5126.1279999999997</v>
      </c>
      <c r="H716" s="3">
        <v>457.69</v>
      </c>
      <c r="I716" s="4" t="s">
        <v>42</v>
      </c>
    </row>
    <row r="717" spans="1:9" ht="18" customHeight="1">
      <c r="A717" s="1">
        <v>2023</v>
      </c>
      <c r="B717" s="1" t="s">
        <v>11</v>
      </c>
      <c r="C717" s="1" t="s">
        <v>15</v>
      </c>
      <c r="D717" s="5" t="s">
        <v>25</v>
      </c>
      <c r="E717" s="6">
        <v>46</v>
      </c>
      <c r="F717" s="6">
        <v>100</v>
      </c>
      <c r="G717" s="6">
        <v>224</v>
      </c>
      <c r="H717" s="3">
        <v>20</v>
      </c>
      <c r="I717" s="4" t="s">
        <v>42</v>
      </c>
    </row>
    <row r="718" spans="1:9" ht="18" customHeight="1">
      <c r="A718" s="1">
        <v>2023</v>
      </c>
      <c r="B718" s="1" t="s">
        <v>11</v>
      </c>
      <c r="C718" s="1" t="s">
        <v>15</v>
      </c>
      <c r="D718" s="5" t="s">
        <v>23</v>
      </c>
      <c r="E718" s="6">
        <v>34</v>
      </c>
      <c r="F718" s="6">
        <v>2288.4</v>
      </c>
      <c r="G718" s="6">
        <v>5126.0160000000005</v>
      </c>
      <c r="H718" s="3">
        <v>457.68000000000006</v>
      </c>
      <c r="I718" s="4" t="s">
        <v>42</v>
      </c>
    </row>
    <row r="719" spans="1:9" ht="18" customHeight="1">
      <c r="A719" s="1">
        <v>2023</v>
      </c>
      <c r="B719" s="1" t="s">
        <v>11</v>
      </c>
      <c r="C719" s="1" t="s">
        <v>13</v>
      </c>
      <c r="D719" s="2" t="s">
        <v>34</v>
      </c>
      <c r="E719" s="3">
        <v>7</v>
      </c>
      <c r="F719" s="3">
        <v>200</v>
      </c>
      <c r="G719" s="3">
        <v>224</v>
      </c>
      <c r="H719" s="3">
        <v>40</v>
      </c>
      <c r="I719" s="4" t="s">
        <v>42</v>
      </c>
    </row>
    <row r="720" spans="1:9" ht="18" customHeight="1">
      <c r="A720" s="1">
        <v>2023</v>
      </c>
      <c r="B720" s="1" t="s">
        <v>11</v>
      </c>
      <c r="C720" s="1" t="s">
        <v>15</v>
      </c>
      <c r="D720" s="5" t="s">
        <v>27</v>
      </c>
      <c r="E720" s="6">
        <v>3</v>
      </c>
      <c r="F720" s="6">
        <v>2288.65</v>
      </c>
      <c r="G720" s="6">
        <v>5126.576</v>
      </c>
      <c r="H720" s="3">
        <v>457.73</v>
      </c>
      <c r="I720" s="4" t="s">
        <v>42</v>
      </c>
    </row>
    <row r="721" spans="1:9" ht="18" customHeight="1">
      <c r="A721" s="1">
        <v>2023</v>
      </c>
      <c r="B721" s="1" t="s">
        <v>11</v>
      </c>
      <c r="C721" s="1" t="s">
        <v>32</v>
      </c>
      <c r="D721" s="5" t="s">
        <v>32</v>
      </c>
      <c r="E721" s="6">
        <v>2</v>
      </c>
      <c r="F721" s="6">
        <v>6600</v>
      </c>
      <c r="G721" s="6">
        <v>7392</v>
      </c>
      <c r="H721" s="3">
        <v>1320</v>
      </c>
      <c r="I721" s="4" t="s">
        <v>42</v>
      </c>
    </row>
    <row r="722" spans="1:9" ht="18" customHeight="1">
      <c r="A722" s="1">
        <v>2024</v>
      </c>
      <c r="B722" s="1" t="s">
        <v>0</v>
      </c>
      <c r="C722" s="1" t="s">
        <v>14</v>
      </c>
      <c r="D722" s="2" t="s">
        <v>36</v>
      </c>
      <c r="E722" s="3">
        <v>3566</v>
      </c>
      <c r="F722" s="3">
        <v>4577.3</v>
      </c>
      <c r="G722" s="3">
        <v>5126.576</v>
      </c>
      <c r="H722" s="3">
        <v>915.46</v>
      </c>
      <c r="I722" s="4" t="s">
        <v>42</v>
      </c>
    </row>
    <row r="723" spans="1:9" ht="18" customHeight="1">
      <c r="A723" s="1">
        <v>2024</v>
      </c>
      <c r="B723" s="1" t="s">
        <v>0</v>
      </c>
      <c r="C723" s="1" t="s">
        <v>14</v>
      </c>
      <c r="D723" s="2" t="s">
        <v>37</v>
      </c>
      <c r="E723" s="3">
        <v>2498</v>
      </c>
      <c r="F723" s="3">
        <v>8000</v>
      </c>
      <c r="G723" s="3">
        <v>8960</v>
      </c>
      <c r="H723" s="3">
        <v>1600</v>
      </c>
      <c r="I723" s="4" t="s">
        <v>42</v>
      </c>
    </row>
    <row r="724" spans="1:9" ht="18" customHeight="1">
      <c r="A724" s="1">
        <v>2024</v>
      </c>
      <c r="B724" s="1" t="s">
        <v>0</v>
      </c>
      <c r="C724" s="1" t="s">
        <v>13</v>
      </c>
      <c r="D724" s="2" t="s">
        <v>35</v>
      </c>
      <c r="E724" s="3">
        <v>1245</v>
      </c>
      <c r="F724" s="3">
        <v>4577.2</v>
      </c>
      <c r="G724" s="3">
        <v>5126.4639999999999</v>
      </c>
      <c r="H724" s="3">
        <v>915.44</v>
      </c>
      <c r="I724" s="4" t="s">
        <v>42</v>
      </c>
    </row>
    <row r="725" spans="1:9" ht="18" customHeight="1">
      <c r="A725" s="1">
        <v>2024</v>
      </c>
      <c r="B725" s="1" t="s">
        <v>0</v>
      </c>
      <c r="C725" s="1" t="s">
        <v>38</v>
      </c>
      <c r="D725" s="5" t="s">
        <v>30</v>
      </c>
      <c r="E725" s="6">
        <v>644</v>
      </c>
      <c r="F725" s="6">
        <v>5743.5</v>
      </c>
      <c r="G725" s="6">
        <v>6432.72</v>
      </c>
      <c r="H725" s="3">
        <v>1148.7</v>
      </c>
      <c r="I725" s="4" t="s">
        <v>42</v>
      </c>
    </row>
    <row r="726" spans="1:9" ht="18" customHeight="1">
      <c r="A726" s="1">
        <v>2024</v>
      </c>
      <c r="B726" s="1" t="s">
        <v>0</v>
      </c>
      <c r="C726" s="1" t="s">
        <v>12</v>
      </c>
      <c r="D726" s="5" t="s">
        <v>29</v>
      </c>
      <c r="E726" s="6">
        <v>643</v>
      </c>
      <c r="F726" s="6">
        <v>7000</v>
      </c>
      <c r="G726" s="6">
        <v>7840</v>
      </c>
      <c r="H726" s="3">
        <v>1400</v>
      </c>
      <c r="I726" s="4" t="s">
        <v>42</v>
      </c>
    </row>
    <row r="727" spans="1:9" ht="18" customHeight="1">
      <c r="A727" s="1">
        <v>2024</v>
      </c>
      <c r="B727" s="1" t="s">
        <v>0</v>
      </c>
      <c r="C727" s="1" t="s">
        <v>38</v>
      </c>
      <c r="D727" s="5" t="s">
        <v>31</v>
      </c>
      <c r="E727" s="6">
        <v>455</v>
      </c>
      <c r="F727" s="6">
        <v>4578.6000000000004</v>
      </c>
      <c r="G727" s="6">
        <v>5128.0320000000002</v>
      </c>
      <c r="H727" s="3">
        <v>915.72000000000014</v>
      </c>
      <c r="I727" s="4" t="s">
        <v>42</v>
      </c>
    </row>
    <row r="728" spans="1:9" ht="18" customHeight="1">
      <c r="A728" s="1">
        <v>2024</v>
      </c>
      <c r="B728" s="1" t="s">
        <v>0</v>
      </c>
      <c r="C728" s="1" t="s">
        <v>12</v>
      </c>
      <c r="D728" s="5" t="s">
        <v>28</v>
      </c>
      <c r="E728" s="7">
        <v>345</v>
      </c>
      <c r="F728" s="7">
        <v>7000</v>
      </c>
      <c r="G728" s="7">
        <v>7840</v>
      </c>
      <c r="H728" s="3">
        <v>1400</v>
      </c>
      <c r="I728" s="4" t="s">
        <v>42</v>
      </c>
    </row>
    <row r="729" spans="1:9" ht="18" customHeight="1">
      <c r="A729" s="1">
        <v>2024</v>
      </c>
      <c r="B729" s="1" t="s">
        <v>0</v>
      </c>
      <c r="C729" s="1" t="s">
        <v>13</v>
      </c>
      <c r="D729" s="2" t="s">
        <v>33</v>
      </c>
      <c r="E729" s="3">
        <v>122</v>
      </c>
      <c r="F729" s="3">
        <v>100</v>
      </c>
      <c r="G729" s="3">
        <v>112</v>
      </c>
      <c r="H729" s="3">
        <v>20</v>
      </c>
      <c r="I729" s="4" t="s">
        <v>42</v>
      </c>
    </row>
    <row r="730" spans="1:9" ht="18" customHeight="1">
      <c r="A730" s="1">
        <v>2024</v>
      </c>
      <c r="B730" s="1" t="s">
        <v>0</v>
      </c>
      <c r="C730" s="1" t="s">
        <v>15</v>
      </c>
      <c r="D730" s="5" t="s">
        <v>26</v>
      </c>
      <c r="E730" s="6">
        <v>78</v>
      </c>
      <c r="F730" s="6">
        <v>4577.2</v>
      </c>
      <c r="G730" s="6">
        <v>5126.4639999999999</v>
      </c>
      <c r="H730" s="3">
        <v>915.44</v>
      </c>
      <c r="I730" s="4" t="s">
        <v>42</v>
      </c>
    </row>
    <row r="731" spans="1:9" ht="18" customHeight="1">
      <c r="A731" s="1">
        <v>2024</v>
      </c>
      <c r="B731" s="1" t="s">
        <v>0</v>
      </c>
      <c r="C731" s="1" t="s">
        <v>15</v>
      </c>
      <c r="D731" s="5" t="s">
        <v>24</v>
      </c>
      <c r="E731" s="6">
        <v>76</v>
      </c>
      <c r="F731" s="6">
        <v>4576.8999999999996</v>
      </c>
      <c r="G731" s="6">
        <v>5126.1279999999997</v>
      </c>
      <c r="H731" s="3">
        <v>915.38</v>
      </c>
      <c r="I731" s="4" t="s">
        <v>42</v>
      </c>
    </row>
    <row r="732" spans="1:9" ht="18" customHeight="1">
      <c r="A732" s="1">
        <v>2024</v>
      </c>
      <c r="B732" s="1" t="s">
        <v>0</v>
      </c>
      <c r="C732" s="1" t="s">
        <v>15</v>
      </c>
      <c r="D732" s="5" t="s">
        <v>25</v>
      </c>
      <c r="E732" s="6">
        <v>46</v>
      </c>
      <c r="F732" s="6">
        <v>200</v>
      </c>
      <c r="G732" s="6">
        <v>224</v>
      </c>
      <c r="H732" s="3">
        <v>40</v>
      </c>
      <c r="I732" s="4" t="s">
        <v>42</v>
      </c>
    </row>
    <row r="733" spans="1:9" ht="18" customHeight="1">
      <c r="A733" s="1">
        <v>2024</v>
      </c>
      <c r="B733" s="1" t="s">
        <v>0</v>
      </c>
      <c r="C733" s="1" t="s">
        <v>15</v>
      </c>
      <c r="D733" s="5" t="s">
        <v>23</v>
      </c>
      <c r="E733" s="6">
        <v>34</v>
      </c>
      <c r="F733" s="6">
        <v>4576.8</v>
      </c>
      <c r="G733" s="6">
        <v>5126.0160000000005</v>
      </c>
      <c r="H733" s="3">
        <v>915.36000000000013</v>
      </c>
      <c r="I733" s="4" t="s">
        <v>42</v>
      </c>
    </row>
    <row r="734" spans="1:9" ht="18" customHeight="1">
      <c r="A734" s="1">
        <v>2024</v>
      </c>
      <c r="B734" s="1" t="s">
        <v>0</v>
      </c>
      <c r="C734" s="1" t="s">
        <v>13</v>
      </c>
      <c r="D734" s="2" t="s">
        <v>34</v>
      </c>
      <c r="E734" s="3">
        <v>7</v>
      </c>
      <c r="F734" s="3">
        <v>200</v>
      </c>
      <c r="G734" s="3">
        <v>224</v>
      </c>
      <c r="H734" s="3">
        <v>40</v>
      </c>
      <c r="I734" s="4" t="s">
        <v>42</v>
      </c>
    </row>
    <row r="735" spans="1:9" ht="18" customHeight="1">
      <c r="A735" s="1">
        <v>2024</v>
      </c>
      <c r="B735" s="1" t="s">
        <v>0</v>
      </c>
      <c r="C735" s="1" t="s">
        <v>32</v>
      </c>
      <c r="D735" s="5" t="s">
        <v>32</v>
      </c>
      <c r="E735" s="6">
        <v>3</v>
      </c>
      <c r="F735" s="6">
        <v>6600</v>
      </c>
      <c r="G735" s="6">
        <v>7392</v>
      </c>
      <c r="H735" s="3">
        <v>1320</v>
      </c>
      <c r="I735" s="4" t="s">
        <v>42</v>
      </c>
    </row>
    <row r="736" spans="1:9" ht="18" customHeight="1">
      <c r="A736" s="1">
        <v>2024</v>
      </c>
      <c r="B736" s="1" t="s">
        <v>0</v>
      </c>
      <c r="C736" s="1" t="s">
        <v>15</v>
      </c>
      <c r="D736" s="5" t="s">
        <v>27</v>
      </c>
      <c r="E736" s="6">
        <v>3</v>
      </c>
      <c r="F736" s="6">
        <v>4577.3</v>
      </c>
      <c r="G736" s="6">
        <v>5126.576</v>
      </c>
      <c r="H736" s="3">
        <v>915.46</v>
      </c>
      <c r="I736" s="4" t="s">
        <v>42</v>
      </c>
    </row>
    <row r="737" spans="1:9" ht="18" customHeight="1">
      <c r="A737" s="1">
        <v>2024</v>
      </c>
      <c r="B737" s="1" t="s">
        <v>1</v>
      </c>
      <c r="C737" s="1" t="s">
        <v>14</v>
      </c>
      <c r="D737" s="2" t="s">
        <v>36</v>
      </c>
      <c r="E737" s="3">
        <v>3566</v>
      </c>
      <c r="F737" s="3">
        <v>4577.3</v>
      </c>
      <c r="G737" s="3">
        <v>5126.576</v>
      </c>
      <c r="H737" s="3">
        <v>915.46</v>
      </c>
      <c r="I737" s="4" t="s">
        <v>42</v>
      </c>
    </row>
    <row r="738" spans="1:9" ht="18" customHeight="1">
      <c r="A738" s="1">
        <v>2024</v>
      </c>
      <c r="B738" s="1" t="s">
        <v>1</v>
      </c>
      <c r="C738" s="1" t="s">
        <v>14</v>
      </c>
      <c r="D738" s="2" t="s">
        <v>37</v>
      </c>
      <c r="E738" s="3">
        <v>2498</v>
      </c>
      <c r="F738" s="3">
        <v>8000</v>
      </c>
      <c r="G738" s="3">
        <v>8960</v>
      </c>
      <c r="H738" s="3">
        <v>1600</v>
      </c>
      <c r="I738" s="4" t="s">
        <v>42</v>
      </c>
    </row>
    <row r="739" spans="1:9" ht="18" customHeight="1">
      <c r="A739" s="1">
        <v>2024</v>
      </c>
      <c r="B739" s="1" t="s">
        <v>1</v>
      </c>
      <c r="C739" s="1" t="s">
        <v>13</v>
      </c>
      <c r="D739" s="2" t="s">
        <v>35</v>
      </c>
      <c r="E739" s="3">
        <v>1245</v>
      </c>
      <c r="F739" s="3">
        <v>4577.2</v>
      </c>
      <c r="G739" s="3">
        <v>5126.4639999999999</v>
      </c>
      <c r="H739" s="3">
        <v>915.44</v>
      </c>
      <c r="I739" s="4" t="s">
        <v>42</v>
      </c>
    </row>
    <row r="740" spans="1:9" ht="18" customHeight="1">
      <c r="A740" s="1">
        <v>2024</v>
      </c>
      <c r="B740" s="1" t="s">
        <v>1</v>
      </c>
      <c r="C740" s="1" t="s">
        <v>38</v>
      </c>
      <c r="D740" s="5" t="s">
        <v>30</v>
      </c>
      <c r="E740" s="6">
        <v>644</v>
      </c>
      <c r="F740" s="6">
        <v>5743.5</v>
      </c>
      <c r="G740" s="6">
        <v>6432.72</v>
      </c>
      <c r="H740" s="3">
        <v>1148.7</v>
      </c>
      <c r="I740" s="4" t="s">
        <v>42</v>
      </c>
    </row>
    <row r="741" spans="1:9" ht="18" customHeight="1">
      <c r="A741" s="1">
        <v>2024</v>
      </c>
      <c r="B741" s="1" t="s">
        <v>1</v>
      </c>
      <c r="C741" s="1" t="s">
        <v>12</v>
      </c>
      <c r="D741" s="5" t="s">
        <v>29</v>
      </c>
      <c r="E741" s="6">
        <v>643</v>
      </c>
      <c r="F741" s="6">
        <v>7000</v>
      </c>
      <c r="G741" s="6">
        <v>7840</v>
      </c>
      <c r="H741" s="3">
        <v>1400</v>
      </c>
      <c r="I741" s="4" t="s">
        <v>42</v>
      </c>
    </row>
    <row r="742" spans="1:9" ht="18" customHeight="1">
      <c r="A742" s="1">
        <v>2024</v>
      </c>
      <c r="B742" s="1" t="s">
        <v>1</v>
      </c>
      <c r="C742" s="1" t="s">
        <v>38</v>
      </c>
      <c r="D742" s="5" t="s">
        <v>31</v>
      </c>
      <c r="E742" s="6">
        <v>455</v>
      </c>
      <c r="F742" s="6">
        <v>4578.6000000000004</v>
      </c>
      <c r="G742" s="6">
        <v>5128.0320000000002</v>
      </c>
      <c r="H742" s="3">
        <v>915.72000000000014</v>
      </c>
      <c r="I742" s="4" t="s">
        <v>42</v>
      </c>
    </row>
    <row r="743" spans="1:9" ht="18" customHeight="1">
      <c r="A743" s="1">
        <v>2024</v>
      </c>
      <c r="B743" s="1" t="s">
        <v>1</v>
      </c>
      <c r="C743" s="1" t="s">
        <v>12</v>
      </c>
      <c r="D743" s="5" t="s">
        <v>28</v>
      </c>
      <c r="E743" s="7">
        <v>345</v>
      </c>
      <c r="F743" s="7">
        <v>7000</v>
      </c>
      <c r="G743" s="7">
        <v>7840</v>
      </c>
      <c r="H743" s="3">
        <v>1400</v>
      </c>
      <c r="I743" s="4" t="s">
        <v>42</v>
      </c>
    </row>
    <row r="744" spans="1:9" ht="18" customHeight="1">
      <c r="A744" s="1">
        <v>2024</v>
      </c>
      <c r="B744" s="1" t="s">
        <v>1</v>
      </c>
      <c r="C744" s="1" t="s">
        <v>13</v>
      </c>
      <c r="D744" s="2" t="s">
        <v>33</v>
      </c>
      <c r="E744" s="3">
        <v>122</v>
      </c>
      <c r="F744" s="3">
        <v>100</v>
      </c>
      <c r="G744" s="3">
        <v>112</v>
      </c>
      <c r="H744" s="3">
        <v>20</v>
      </c>
      <c r="I744" s="4" t="s">
        <v>42</v>
      </c>
    </row>
    <row r="745" spans="1:9" ht="18" customHeight="1">
      <c r="A745" s="1">
        <v>2024</v>
      </c>
      <c r="B745" s="1" t="s">
        <v>1</v>
      </c>
      <c r="C745" s="1" t="s">
        <v>15</v>
      </c>
      <c r="D745" s="5" t="s">
        <v>26</v>
      </c>
      <c r="E745" s="6">
        <v>78</v>
      </c>
      <c r="F745" s="6">
        <v>4577.2</v>
      </c>
      <c r="G745" s="6">
        <v>5126.4639999999999</v>
      </c>
      <c r="H745" s="3">
        <v>915.44</v>
      </c>
      <c r="I745" s="4" t="s">
        <v>42</v>
      </c>
    </row>
    <row r="746" spans="1:9" ht="18" customHeight="1">
      <c r="A746" s="1">
        <v>2024</v>
      </c>
      <c r="B746" s="1" t="s">
        <v>1</v>
      </c>
      <c r="C746" s="1" t="s">
        <v>15</v>
      </c>
      <c r="D746" s="5" t="s">
        <v>24</v>
      </c>
      <c r="E746" s="6">
        <v>76</v>
      </c>
      <c r="F746" s="6">
        <v>4576.8999999999996</v>
      </c>
      <c r="G746" s="6">
        <v>5126.1279999999997</v>
      </c>
      <c r="H746" s="3">
        <v>915.38</v>
      </c>
      <c r="I746" s="4" t="s">
        <v>42</v>
      </c>
    </row>
    <row r="747" spans="1:9" ht="18" customHeight="1">
      <c r="A747" s="1">
        <v>2024</v>
      </c>
      <c r="B747" s="1" t="s">
        <v>1</v>
      </c>
      <c r="C747" s="1" t="s">
        <v>15</v>
      </c>
      <c r="D747" s="5" t="s">
        <v>25</v>
      </c>
      <c r="E747" s="6">
        <v>46</v>
      </c>
      <c r="F747" s="6">
        <v>200</v>
      </c>
      <c r="G747" s="6">
        <v>224</v>
      </c>
      <c r="H747" s="3">
        <v>40</v>
      </c>
      <c r="I747" s="4" t="s">
        <v>42</v>
      </c>
    </row>
    <row r="748" spans="1:9" ht="18" customHeight="1">
      <c r="A748" s="1">
        <v>2024</v>
      </c>
      <c r="B748" s="1" t="s">
        <v>1</v>
      </c>
      <c r="C748" s="1" t="s">
        <v>15</v>
      </c>
      <c r="D748" s="5" t="s">
        <v>23</v>
      </c>
      <c r="E748" s="6">
        <v>34</v>
      </c>
      <c r="F748" s="6">
        <v>4576.8</v>
      </c>
      <c r="G748" s="6">
        <v>5126.0160000000005</v>
      </c>
      <c r="H748" s="3">
        <v>915.36000000000013</v>
      </c>
      <c r="I748" s="4" t="s">
        <v>42</v>
      </c>
    </row>
    <row r="749" spans="1:9" ht="18" customHeight="1">
      <c r="A749" s="1">
        <v>2024</v>
      </c>
      <c r="B749" s="1" t="s">
        <v>1</v>
      </c>
      <c r="C749" s="1" t="s">
        <v>13</v>
      </c>
      <c r="D749" s="2" t="s">
        <v>34</v>
      </c>
      <c r="E749" s="3">
        <v>7</v>
      </c>
      <c r="F749" s="3">
        <v>200</v>
      </c>
      <c r="G749" s="3">
        <v>224</v>
      </c>
      <c r="H749" s="3">
        <v>40</v>
      </c>
      <c r="I749" s="4" t="s">
        <v>42</v>
      </c>
    </row>
    <row r="750" spans="1:9" ht="18" customHeight="1">
      <c r="A750" s="1">
        <v>2024</v>
      </c>
      <c r="B750" s="1" t="s">
        <v>1</v>
      </c>
      <c r="C750" s="1" t="s">
        <v>15</v>
      </c>
      <c r="D750" s="5" t="s">
        <v>27</v>
      </c>
      <c r="E750" s="6">
        <v>3</v>
      </c>
      <c r="F750" s="6">
        <v>4577.3</v>
      </c>
      <c r="G750" s="6">
        <v>5126.576</v>
      </c>
      <c r="H750" s="3">
        <v>915.46</v>
      </c>
      <c r="I750" s="4" t="s">
        <v>42</v>
      </c>
    </row>
    <row r="751" spans="1:9" ht="18" customHeight="1">
      <c r="A751" s="1">
        <v>2024</v>
      </c>
      <c r="B751" s="1" t="s">
        <v>1</v>
      </c>
      <c r="C751" s="1" t="s">
        <v>32</v>
      </c>
      <c r="D751" s="5" t="s">
        <v>32</v>
      </c>
      <c r="E751" s="6">
        <v>2</v>
      </c>
      <c r="F751" s="6">
        <v>6600</v>
      </c>
      <c r="G751" s="6">
        <v>7392</v>
      </c>
      <c r="H751" s="3">
        <v>1320</v>
      </c>
      <c r="I751" s="4" t="s">
        <v>42</v>
      </c>
    </row>
    <row r="752" spans="1:9" ht="18" customHeight="1">
      <c r="A752" s="1">
        <v>2024</v>
      </c>
      <c r="B752" s="1" t="s">
        <v>2</v>
      </c>
      <c r="C752" s="1" t="s">
        <v>14</v>
      </c>
      <c r="D752" s="2" t="s">
        <v>36</v>
      </c>
      <c r="E752" s="3">
        <v>3566</v>
      </c>
      <c r="F752" s="3">
        <v>4577.3</v>
      </c>
      <c r="G752" s="3">
        <v>5126.576</v>
      </c>
      <c r="H752" s="3">
        <v>915.46</v>
      </c>
      <c r="I752" s="4" t="s">
        <v>42</v>
      </c>
    </row>
    <row r="753" spans="1:9" ht="18" customHeight="1">
      <c r="A753" s="1">
        <v>2024</v>
      </c>
      <c r="B753" s="1" t="s">
        <v>2</v>
      </c>
      <c r="C753" s="1" t="s">
        <v>14</v>
      </c>
      <c r="D753" s="2" t="s">
        <v>37</v>
      </c>
      <c r="E753" s="3">
        <v>2498</v>
      </c>
      <c r="F753" s="3">
        <v>8000</v>
      </c>
      <c r="G753" s="3">
        <v>8960</v>
      </c>
      <c r="H753" s="3">
        <v>1600</v>
      </c>
      <c r="I753" s="4" t="s">
        <v>42</v>
      </c>
    </row>
    <row r="754" spans="1:9" ht="18" customHeight="1">
      <c r="A754" s="1">
        <v>2024</v>
      </c>
      <c r="B754" s="1" t="s">
        <v>2</v>
      </c>
      <c r="C754" s="1" t="s">
        <v>13</v>
      </c>
      <c r="D754" s="2" t="s">
        <v>35</v>
      </c>
      <c r="E754" s="3">
        <v>1245</v>
      </c>
      <c r="F754" s="3">
        <v>4577.2</v>
      </c>
      <c r="G754" s="3">
        <v>5126.4639999999999</v>
      </c>
      <c r="H754" s="3">
        <v>915.44</v>
      </c>
      <c r="I754" s="4" t="s">
        <v>42</v>
      </c>
    </row>
    <row r="755" spans="1:9" ht="18" customHeight="1">
      <c r="A755" s="1">
        <v>2024</v>
      </c>
      <c r="B755" s="1" t="s">
        <v>2</v>
      </c>
      <c r="C755" s="1" t="s">
        <v>38</v>
      </c>
      <c r="D755" s="5" t="s">
        <v>30</v>
      </c>
      <c r="E755" s="6">
        <v>644</v>
      </c>
      <c r="F755" s="6">
        <v>5743.5</v>
      </c>
      <c r="G755" s="6">
        <v>6432.72</v>
      </c>
      <c r="H755" s="3">
        <v>1148.7</v>
      </c>
      <c r="I755" s="4" t="s">
        <v>40</v>
      </c>
    </row>
    <row r="756" spans="1:9" ht="18" customHeight="1">
      <c r="A756" s="1">
        <v>2024</v>
      </c>
      <c r="B756" s="1" t="s">
        <v>2</v>
      </c>
      <c r="C756" s="1" t="s">
        <v>12</v>
      </c>
      <c r="D756" s="5" t="s">
        <v>29</v>
      </c>
      <c r="E756" s="6">
        <v>643</v>
      </c>
      <c r="F756" s="6">
        <v>7000</v>
      </c>
      <c r="G756" s="6">
        <v>7840</v>
      </c>
      <c r="H756" s="3">
        <v>1400</v>
      </c>
      <c r="I756" s="4" t="s">
        <v>40</v>
      </c>
    </row>
    <row r="757" spans="1:9" ht="18" customHeight="1">
      <c r="A757" s="1">
        <v>2024</v>
      </c>
      <c r="B757" s="1" t="s">
        <v>2</v>
      </c>
      <c r="C757" s="1" t="s">
        <v>38</v>
      </c>
      <c r="D757" s="5" t="s">
        <v>31</v>
      </c>
      <c r="E757" s="6">
        <v>455</v>
      </c>
      <c r="F757" s="6">
        <v>4578.6000000000004</v>
      </c>
      <c r="G757" s="6">
        <v>5128.0320000000002</v>
      </c>
      <c r="H757" s="3">
        <v>915.72000000000014</v>
      </c>
      <c r="I757" s="4" t="s">
        <v>40</v>
      </c>
    </row>
    <row r="758" spans="1:9" ht="18" customHeight="1">
      <c r="A758" s="1">
        <v>2024</v>
      </c>
      <c r="B758" s="1" t="s">
        <v>2</v>
      </c>
      <c r="C758" s="1" t="s">
        <v>12</v>
      </c>
      <c r="D758" s="5" t="s">
        <v>28</v>
      </c>
      <c r="E758" s="7">
        <v>345</v>
      </c>
      <c r="F758" s="7">
        <v>7000</v>
      </c>
      <c r="G758" s="7">
        <v>7840</v>
      </c>
      <c r="H758" s="3">
        <v>1400</v>
      </c>
      <c r="I758" s="4" t="s">
        <v>40</v>
      </c>
    </row>
    <row r="759" spans="1:9" ht="18" customHeight="1">
      <c r="A759" s="1">
        <v>2024</v>
      </c>
      <c r="B759" s="1" t="s">
        <v>2</v>
      </c>
      <c r="C759" s="1" t="s">
        <v>13</v>
      </c>
      <c r="D759" s="2" t="s">
        <v>33</v>
      </c>
      <c r="E759" s="3">
        <v>122</v>
      </c>
      <c r="F759" s="3">
        <v>100</v>
      </c>
      <c r="G759" s="3">
        <v>112</v>
      </c>
      <c r="H759" s="3">
        <v>20</v>
      </c>
      <c r="I759" s="4" t="s">
        <v>40</v>
      </c>
    </row>
    <row r="760" spans="1:9" ht="18" customHeight="1">
      <c r="A760" s="1">
        <v>2024</v>
      </c>
      <c r="B760" s="1" t="s">
        <v>2</v>
      </c>
      <c r="C760" s="1" t="s">
        <v>15</v>
      </c>
      <c r="D760" s="5" t="s">
        <v>26</v>
      </c>
      <c r="E760" s="6">
        <v>78</v>
      </c>
      <c r="F760" s="6">
        <v>4577.2</v>
      </c>
      <c r="G760" s="6">
        <v>5126.4639999999999</v>
      </c>
      <c r="H760" s="3">
        <v>915.44</v>
      </c>
      <c r="I760" s="4" t="s">
        <v>40</v>
      </c>
    </row>
    <row r="761" spans="1:9" ht="18" customHeight="1">
      <c r="A761" s="1">
        <v>2024</v>
      </c>
      <c r="B761" s="1" t="s">
        <v>2</v>
      </c>
      <c r="C761" s="1" t="s">
        <v>15</v>
      </c>
      <c r="D761" s="5" t="s">
        <v>24</v>
      </c>
      <c r="E761" s="6">
        <v>76</v>
      </c>
      <c r="F761" s="6">
        <v>4576.8999999999996</v>
      </c>
      <c r="G761" s="6">
        <v>5126.1279999999997</v>
      </c>
      <c r="H761" s="3">
        <v>915.38</v>
      </c>
      <c r="I761" s="4" t="s">
        <v>40</v>
      </c>
    </row>
    <row r="762" spans="1:9" ht="18" customHeight="1">
      <c r="A762" s="1">
        <v>2024</v>
      </c>
      <c r="B762" s="1" t="s">
        <v>2</v>
      </c>
      <c r="C762" s="1" t="s">
        <v>15</v>
      </c>
      <c r="D762" s="5" t="s">
        <v>25</v>
      </c>
      <c r="E762" s="6">
        <v>46</v>
      </c>
      <c r="F762" s="6">
        <v>200</v>
      </c>
      <c r="G762" s="6">
        <v>224</v>
      </c>
      <c r="H762" s="3">
        <v>40</v>
      </c>
      <c r="I762" s="4" t="s">
        <v>40</v>
      </c>
    </row>
    <row r="763" spans="1:9" ht="18" customHeight="1">
      <c r="A763" s="1">
        <v>2024</v>
      </c>
      <c r="B763" s="1" t="s">
        <v>2</v>
      </c>
      <c r="C763" s="1" t="s">
        <v>15</v>
      </c>
      <c r="D763" s="5" t="s">
        <v>23</v>
      </c>
      <c r="E763" s="6">
        <v>34</v>
      </c>
      <c r="F763" s="6">
        <v>4576.8</v>
      </c>
      <c r="G763" s="6">
        <v>5126.0160000000005</v>
      </c>
      <c r="H763" s="3">
        <v>915.36000000000013</v>
      </c>
      <c r="I763" s="4" t="s">
        <v>40</v>
      </c>
    </row>
    <row r="764" spans="1:9" ht="18" customHeight="1">
      <c r="A764" s="1">
        <v>2024</v>
      </c>
      <c r="B764" s="1" t="s">
        <v>2</v>
      </c>
      <c r="C764" s="1" t="s">
        <v>13</v>
      </c>
      <c r="D764" s="2" t="s">
        <v>34</v>
      </c>
      <c r="E764" s="3">
        <v>7</v>
      </c>
      <c r="F764" s="3">
        <v>200</v>
      </c>
      <c r="G764" s="3">
        <v>224</v>
      </c>
      <c r="H764" s="3">
        <v>40</v>
      </c>
      <c r="I764" s="4" t="s">
        <v>40</v>
      </c>
    </row>
    <row r="765" spans="1:9" ht="18" customHeight="1">
      <c r="A765" s="1">
        <v>2024</v>
      </c>
      <c r="B765" s="1" t="s">
        <v>2</v>
      </c>
      <c r="C765" s="1" t="s">
        <v>15</v>
      </c>
      <c r="D765" s="5" t="s">
        <v>27</v>
      </c>
      <c r="E765" s="6">
        <v>3</v>
      </c>
      <c r="F765" s="6">
        <v>4577.3</v>
      </c>
      <c r="G765" s="6">
        <v>5126.576</v>
      </c>
      <c r="H765" s="3">
        <v>915.46</v>
      </c>
      <c r="I765" s="4" t="s">
        <v>40</v>
      </c>
    </row>
    <row r="766" spans="1:9" ht="18" customHeight="1">
      <c r="A766" s="1">
        <v>2024</v>
      </c>
      <c r="B766" s="1" t="s">
        <v>2</v>
      </c>
      <c r="C766" s="1" t="s">
        <v>32</v>
      </c>
      <c r="D766" s="5" t="s">
        <v>32</v>
      </c>
      <c r="E766" s="6">
        <v>2</v>
      </c>
      <c r="F766" s="6">
        <v>6600</v>
      </c>
      <c r="G766" s="6">
        <v>7392</v>
      </c>
      <c r="H766" s="3">
        <v>1320</v>
      </c>
      <c r="I766" s="4" t="s">
        <v>40</v>
      </c>
    </row>
    <row r="767" spans="1:9" ht="18" customHeight="1">
      <c r="A767" s="1">
        <v>2024</v>
      </c>
      <c r="B767" s="1" t="s">
        <v>3</v>
      </c>
      <c r="C767" s="1" t="s">
        <v>14</v>
      </c>
      <c r="D767" s="2" t="s">
        <v>36</v>
      </c>
      <c r="E767" s="3">
        <v>3566</v>
      </c>
      <c r="F767" s="3">
        <v>4577.3</v>
      </c>
      <c r="G767" s="3">
        <v>5126.576</v>
      </c>
      <c r="H767" s="3">
        <v>915.46</v>
      </c>
      <c r="I767" s="4" t="s">
        <v>40</v>
      </c>
    </row>
    <row r="768" spans="1:9" ht="18" customHeight="1">
      <c r="A768" s="1">
        <v>2024</v>
      </c>
      <c r="B768" s="1" t="s">
        <v>3</v>
      </c>
      <c r="C768" s="1" t="s">
        <v>14</v>
      </c>
      <c r="D768" s="2" t="s">
        <v>37</v>
      </c>
      <c r="E768" s="3">
        <v>2498</v>
      </c>
      <c r="F768" s="3">
        <v>8000</v>
      </c>
      <c r="G768" s="3">
        <v>8960</v>
      </c>
      <c r="H768" s="3">
        <v>1600</v>
      </c>
      <c r="I768" s="4" t="s">
        <v>40</v>
      </c>
    </row>
    <row r="769" spans="1:9" ht="18" customHeight="1">
      <c r="A769" s="1">
        <v>2024</v>
      </c>
      <c r="B769" s="1" t="s">
        <v>3</v>
      </c>
      <c r="C769" s="1" t="s">
        <v>13</v>
      </c>
      <c r="D769" s="2" t="s">
        <v>35</v>
      </c>
      <c r="E769" s="3">
        <v>1245</v>
      </c>
      <c r="F769" s="3">
        <v>4577.2</v>
      </c>
      <c r="G769" s="3">
        <v>5126.4639999999999</v>
      </c>
      <c r="H769" s="3">
        <v>915.44</v>
      </c>
      <c r="I769" s="4" t="s">
        <v>40</v>
      </c>
    </row>
    <row r="770" spans="1:9" ht="18" customHeight="1">
      <c r="A770" s="1">
        <v>2024</v>
      </c>
      <c r="B770" s="1" t="s">
        <v>3</v>
      </c>
      <c r="C770" s="1" t="s">
        <v>38</v>
      </c>
      <c r="D770" s="5" t="s">
        <v>30</v>
      </c>
      <c r="E770" s="6">
        <v>644</v>
      </c>
      <c r="F770" s="6">
        <v>5743.5</v>
      </c>
      <c r="G770" s="6">
        <v>6432.72</v>
      </c>
      <c r="H770" s="3">
        <v>1148.7</v>
      </c>
      <c r="I770" s="4" t="s">
        <v>40</v>
      </c>
    </row>
    <row r="771" spans="1:9" ht="18" customHeight="1">
      <c r="A771" s="1">
        <v>2024</v>
      </c>
      <c r="B771" s="1" t="s">
        <v>3</v>
      </c>
      <c r="C771" s="1" t="s">
        <v>12</v>
      </c>
      <c r="D771" s="5" t="s">
        <v>29</v>
      </c>
      <c r="E771" s="6">
        <v>643</v>
      </c>
      <c r="F771" s="6">
        <v>7000</v>
      </c>
      <c r="G771" s="6">
        <v>7840</v>
      </c>
      <c r="H771" s="3">
        <v>1400</v>
      </c>
      <c r="I771" s="4" t="s">
        <v>40</v>
      </c>
    </row>
    <row r="772" spans="1:9" ht="18" customHeight="1">
      <c r="A772" s="1">
        <v>2024</v>
      </c>
      <c r="B772" s="1" t="s">
        <v>3</v>
      </c>
      <c r="C772" s="1" t="s">
        <v>38</v>
      </c>
      <c r="D772" s="5" t="s">
        <v>31</v>
      </c>
      <c r="E772" s="6">
        <v>455</v>
      </c>
      <c r="F772" s="6">
        <v>4578.6000000000004</v>
      </c>
      <c r="G772" s="6">
        <v>5128.0320000000002</v>
      </c>
      <c r="H772" s="3">
        <v>915.72000000000014</v>
      </c>
      <c r="I772" s="4" t="s">
        <v>40</v>
      </c>
    </row>
    <row r="773" spans="1:9" ht="18" customHeight="1">
      <c r="A773" s="1">
        <v>2024</v>
      </c>
      <c r="B773" s="1" t="s">
        <v>3</v>
      </c>
      <c r="C773" s="1" t="s">
        <v>12</v>
      </c>
      <c r="D773" s="5" t="s">
        <v>28</v>
      </c>
      <c r="E773" s="7">
        <v>345</v>
      </c>
      <c r="F773" s="7">
        <v>7000</v>
      </c>
      <c r="G773" s="7">
        <v>7840</v>
      </c>
      <c r="H773" s="3">
        <v>1400</v>
      </c>
      <c r="I773" s="4" t="s">
        <v>40</v>
      </c>
    </row>
    <row r="774" spans="1:9" ht="18" customHeight="1">
      <c r="A774" s="1">
        <v>2024</v>
      </c>
      <c r="B774" s="1" t="s">
        <v>3</v>
      </c>
      <c r="C774" s="1" t="s">
        <v>13</v>
      </c>
      <c r="D774" s="2" t="s">
        <v>33</v>
      </c>
      <c r="E774" s="3">
        <v>122</v>
      </c>
      <c r="F774" s="3">
        <v>100</v>
      </c>
      <c r="G774" s="3">
        <v>112</v>
      </c>
      <c r="H774" s="3">
        <v>20</v>
      </c>
      <c r="I774" s="4" t="s">
        <v>40</v>
      </c>
    </row>
    <row r="775" spans="1:9" ht="18" customHeight="1">
      <c r="A775" s="1">
        <v>2024</v>
      </c>
      <c r="B775" s="1" t="s">
        <v>3</v>
      </c>
      <c r="C775" s="1" t="s">
        <v>15</v>
      </c>
      <c r="D775" s="5" t="s">
        <v>26</v>
      </c>
      <c r="E775" s="6">
        <v>78</v>
      </c>
      <c r="F775" s="6">
        <v>4577.2</v>
      </c>
      <c r="G775" s="6">
        <v>5126.4639999999999</v>
      </c>
      <c r="H775" s="3">
        <v>915.44</v>
      </c>
      <c r="I775" s="4" t="s">
        <v>40</v>
      </c>
    </row>
    <row r="776" spans="1:9" ht="18" customHeight="1">
      <c r="A776" s="1">
        <v>2024</v>
      </c>
      <c r="B776" s="1" t="s">
        <v>3</v>
      </c>
      <c r="C776" s="1" t="s">
        <v>15</v>
      </c>
      <c r="D776" s="5" t="s">
        <v>24</v>
      </c>
      <c r="E776" s="6">
        <v>76</v>
      </c>
      <c r="F776" s="6">
        <v>4576.8999999999996</v>
      </c>
      <c r="G776" s="6">
        <v>5126.1279999999997</v>
      </c>
      <c r="H776" s="3">
        <v>915.38</v>
      </c>
      <c r="I776" s="4" t="s">
        <v>40</v>
      </c>
    </row>
    <row r="777" spans="1:9" ht="18" customHeight="1">
      <c r="A777" s="1">
        <v>2024</v>
      </c>
      <c r="B777" s="1" t="s">
        <v>3</v>
      </c>
      <c r="C777" s="1" t="s">
        <v>15</v>
      </c>
      <c r="D777" s="5" t="s">
        <v>25</v>
      </c>
      <c r="E777" s="6">
        <v>46</v>
      </c>
      <c r="F777" s="6">
        <v>200</v>
      </c>
      <c r="G777" s="6">
        <v>224</v>
      </c>
      <c r="H777" s="3">
        <v>40</v>
      </c>
      <c r="I777" s="4" t="s">
        <v>40</v>
      </c>
    </row>
    <row r="778" spans="1:9" ht="18" customHeight="1">
      <c r="A778" s="1">
        <v>2024</v>
      </c>
      <c r="B778" s="1" t="s">
        <v>3</v>
      </c>
      <c r="C778" s="1" t="s">
        <v>15</v>
      </c>
      <c r="D778" s="5" t="s">
        <v>23</v>
      </c>
      <c r="E778" s="6">
        <v>34</v>
      </c>
      <c r="F778" s="6">
        <v>4576.8</v>
      </c>
      <c r="G778" s="6">
        <v>5126.0160000000005</v>
      </c>
      <c r="H778" s="3">
        <v>915.36000000000013</v>
      </c>
      <c r="I778" s="4" t="s">
        <v>40</v>
      </c>
    </row>
    <row r="779" spans="1:9" ht="18" customHeight="1">
      <c r="A779" s="1">
        <v>2024</v>
      </c>
      <c r="B779" s="1" t="s">
        <v>3</v>
      </c>
      <c r="C779" s="1" t="s">
        <v>13</v>
      </c>
      <c r="D779" s="2" t="s">
        <v>34</v>
      </c>
      <c r="E779" s="3">
        <v>7</v>
      </c>
      <c r="F779" s="3">
        <v>200</v>
      </c>
      <c r="G779" s="3">
        <v>224</v>
      </c>
      <c r="H779" s="3">
        <v>40</v>
      </c>
      <c r="I779" s="4" t="s">
        <v>40</v>
      </c>
    </row>
    <row r="780" spans="1:9" ht="18" customHeight="1">
      <c r="A780" s="1">
        <v>2024</v>
      </c>
      <c r="B780" s="1" t="s">
        <v>3</v>
      </c>
      <c r="C780" s="1" t="s">
        <v>15</v>
      </c>
      <c r="D780" s="5" t="s">
        <v>27</v>
      </c>
      <c r="E780" s="6">
        <v>3</v>
      </c>
      <c r="F780" s="6">
        <v>4577.3</v>
      </c>
      <c r="G780" s="6">
        <v>5126.576</v>
      </c>
      <c r="H780" s="3">
        <v>915.46</v>
      </c>
      <c r="I780" s="4" t="s">
        <v>40</v>
      </c>
    </row>
    <row r="781" spans="1:9" ht="18" customHeight="1">
      <c r="A781" s="1">
        <v>2024</v>
      </c>
      <c r="B781" s="1" t="s">
        <v>3</v>
      </c>
      <c r="C781" s="1" t="s">
        <v>32</v>
      </c>
      <c r="D781" s="5" t="s">
        <v>32</v>
      </c>
      <c r="E781" s="6">
        <v>2</v>
      </c>
      <c r="F781" s="6">
        <v>6600</v>
      </c>
      <c r="G781" s="6">
        <v>7392</v>
      </c>
      <c r="H781" s="3">
        <v>1320</v>
      </c>
      <c r="I781" s="4" t="s">
        <v>40</v>
      </c>
    </row>
    <row r="782" spans="1:9" ht="18" customHeight="1">
      <c r="A782" s="1">
        <v>2024</v>
      </c>
      <c r="B782" s="1" t="s">
        <v>4</v>
      </c>
      <c r="C782" s="1" t="s">
        <v>14</v>
      </c>
      <c r="D782" s="2" t="s">
        <v>36</v>
      </c>
      <c r="E782" s="3">
        <v>3566</v>
      </c>
      <c r="F782" s="3">
        <v>4577.3</v>
      </c>
      <c r="G782" s="3">
        <v>5126.576</v>
      </c>
      <c r="H782" s="3">
        <v>915.46</v>
      </c>
      <c r="I782" s="4" t="s">
        <v>40</v>
      </c>
    </row>
    <row r="783" spans="1:9" ht="18" customHeight="1">
      <c r="A783" s="1">
        <v>2024</v>
      </c>
      <c r="B783" s="1" t="s">
        <v>4</v>
      </c>
      <c r="C783" s="1" t="s">
        <v>14</v>
      </c>
      <c r="D783" s="2" t="s">
        <v>37</v>
      </c>
      <c r="E783" s="3">
        <v>2498</v>
      </c>
      <c r="F783" s="3">
        <v>8000</v>
      </c>
      <c r="G783" s="3">
        <v>8960</v>
      </c>
      <c r="H783" s="3">
        <v>1600</v>
      </c>
      <c r="I783" s="4" t="s">
        <v>40</v>
      </c>
    </row>
    <row r="784" spans="1:9" ht="18" customHeight="1">
      <c r="A784" s="1">
        <v>2024</v>
      </c>
      <c r="B784" s="1" t="s">
        <v>4</v>
      </c>
      <c r="C784" s="1" t="s">
        <v>13</v>
      </c>
      <c r="D784" s="2" t="s">
        <v>35</v>
      </c>
      <c r="E784" s="3">
        <v>1245</v>
      </c>
      <c r="F784" s="3">
        <v>4577.2</v>
      </c>
      <c r="G784" s="3">
        <v>5126.4639999999999</v>
      </c>
      <c r="H784" s="3">
        <v>915.44</v>
      </c>
      <c r="I784" s="4" t="s">
        <v>40</v>
      </c>
    </row>
    <row r="785" spans="1:9" ht="18" customHeight="1">
      <c r="A785" s="1">
        <v>2024</v>
      </c>
      <c r="B785" s="1" t="s">
        <v>4</v>
      </c>
      <c r="C785" s="1" t="s">
        <v>38</v>
      </c>
      <c r="D785" s="5" t="s">
        <v>30</v>
      </c>
      <c r="E785" s="6">
        <v>644</v>
      </c>
      <c r="F785" s="6">
        <v>5743.5</v>
      </c>
      <c r="G785" s="6">
        <v>6432.72</v>
      </c>
      <c r="H785" s="3">
        <v>1148.7</v>
      </c>
      <c r="I785" s="4" t="s">
        <v>40</v>
      </c>
    </row>
    <row r="786" spans="1:9" ht="18" customHeight="1">
      <c r="A786" s="1">
        <v>2024</v>
      </c>
      <c r="B786" s="1" t="s">
        <v>4</v>
      </c>
      <c r="C786" s="1" t="s">
        <v>12</v>
      </c>
      <c r="D786" s="5" t="s">
        <v>29</v>
      </c>
      <c r="E786" s="6">
        <v>643</v>
      </c>
      <c r="F786" s="6">
        <v>7000</v>
      </c>
      <c r="G786" s="6">
        <v>7840</v>
      </c>
      <c r="H786" s="3">
        <v>1400</v>
      </c>
      <c r="I786" s="4" t="s">
        <v>40</v>
      </c>
    </row>
    <row r="787" spans="1:9" ht="18" customHeight="1">
      <c r="A787" s="1">
        <v>2024</v>
      </c>
      <c r="B787" s="1" t="s">
        <v>4</v>
      </c>
      <c r="C787" s="1" t="s">
        <v>38</v>
      </c>
      <c r="D787" s="5" t="s">
        <v>31</v>
      </c>
      <c r="E787" s="6">
        <v>455</v>
      </c>
      <c r="F787" s="6">
        <v>4578.6000000000004</v>
      </c>
      <c r="G787" s="6">
        <v>5128.0320000000002</v>
      </c>
      <c r="H787" s="3">
        <v>915.72000000000014</v>
      </c>
      <c r="I787" s="4" t="s">
        <v>40</v>
      </c>
    </row>
    <row r="788" spans="1:9" ht="18" customHeight="1">
      <c r="A788" s="1">
        <v>2024</v>
      </c>
      <c r="B788" s="1" t="s">
        <v>4</v>
      </c>
      <c r="C788" s="1" t="s">
        <v>12</v>
      </c>
      <c r="D788" s="5" t="s">
        <v>28</v>
      </c>
      <c r="E788" s="7">
        <v>345</v>
      </c>
      <c r="F788" s="7">
        <v>7000</v>
      </c>
      <c r="G788" s="7">
        <v>7840</v>
      </c>
      <c r="H788" s="3">
        <v>1400</v>
      </c>
      <c r="I788" s="4" t="s">
        <v>40</v>
      </c>
    </row>
    <row r="789" spans="1:9" ht="18" customHeight="1">
      <c r="A789" s="1">
        <v>2024</v>
      </c>
      <c r="B789" s="1" t="s">
        <v>4</v>
      </c>
      <c r="C789" s="1" t="s">
        <v>13</v>
      </c>
      <c r="D789" s="2" t="s">
        <v>33</v>
      </c>
      <c r="E789" s="3">
        <v>122</v>
      </c>
      <c r="F789" s="3">
        <v>100</v>
      </c>
      <c r="G789" s="3">
        <v>112</v>
      </c>
      <c r="H789" s="3">
        <v>20</v>
      </c>
      <c r="I789" s="4" t="s">
        <v>40</v>
      </c>
    </row>
    <row r="790" spans="1:9" ht="18" customHeight="1">
      <c r="A790" s="1">
        <v>2024</v>
      </c>
      <c r="B790" s="1" t="s">
        <v>4</v>
      </c>
      <c r="C790" s="1" t="s">
        <v>15</v>
      </c>
      <c r="D790" s="5" t="s">
        <v>26</v>
      </c>
      <c r="E790" s="6">
        <v>78</v>
      </c>
      <c r="F790" s="6">
        <v>4577.2</v>
      </c>
      <c r="G790" s="6">
        <v>5126.4639999999999</v>
      </c>
      <c r="H790" s="3">
        <v>915.44</v>
      </c>
      <c r="I790" s="4" t="s">
        <v>40</v>
      </c>
    </row>
    <row r="791" spans="1:9" ht="18" customHeight="1">
      <c r="A791" s="1">
        <v>2024</v>
      </c>
      <c r="B791" s="1" t="s">
        <v>4</v>
      </c>
      <c r="C791" s="1" t="s">
        <v>15</v>
      </c>
      <c r="D791" s="5" t="s">
        <v>24</v>
      </c>
      <c r="E791" s="6">
        <v>76</v>
      </c>
      <c r="F791" s="6">
        <v>4576.8999999999996</v>
      </c>
      <c r="G791" s="6">
        <v>5126.1279999999997</v>
      </c>
      <c r="H791" s="3">
        <v>915.38</v>
      </c>
      <c r="I791" s="4" t="s">
        <v>40</v>
      </c>
    </row>
    <row r="792" spans="1:9" ht="18" customHeight="1">
      <c r="A792" s="1">
        <v>2024</v>
      </c>
      <c r="B792" s="1" t="s">
        <v>4</v>
      </c>
      <c r="C792" s="1" t="s">
        <v>15</v>
      </c>
      <c r="D792" s="5" t="s">
        <v>25</v>
      </c>
      <c r="E792" s="6">
        <v>46</v>
      </c>
      <c r="F792" s="6">
        <v>200</v>
      </c>
      <c r="G792" s="6">
        <v>224</v>
      </c>
      <c r="H792" s="3">
        <v>40</v>
      </c>
      <c r="I792" s="4" t="s">
        <v>40</v>
      </c>
    </row>
    <row r="793" spans="1:9" ht="18" customHeight="1">
      <c r="A793" s="1">
        <v>2024</v>
      </c>
      <c r="B793" s="1" t="s">
        <v>4</v>
      </c>
      <c r="C793" s="1" t="s">
        <v>15</v>
      </c>
      <c r="D793" s="5" t="s">
        <v>23</v>
      </c>
      <c r="E793" s="6">
        <v>34</v>
      </c>
      <c r="F793" s="6">
        <v>4576.8</v>
      </c>
      <c r="G793" s="6">
        <v>5126.0160000000005</v>
      </c>
      <c r="H793" s="3">
        <v>915.36000000000013</v>
      </c>
      <c r="I793" s="4" t="s">
        <v>40</v>
      </c>
    </row>
    <row r="794" spans="1:9" ht="18" customHeight="1">
      <c r="A794" s="1">
        <v>2024</v>
      </c>
      <c r="B794" s="1" t="s">
        <v>4</v>
      </c>
      <c r="C794" s="1" t="s">
        <v>13</v>
      </c>
      <c r="D794" s="2" t="s">
        <v>34</v>
      </c>
      <c r="E794" s="3">
        <v>7</v>
      </c>
      <c r="F794" s="3">
        <v>200</v>
      </c>
      <c r="G794" s="3">
        <v>224</v>
      </c>
      <c r="H794" s="3">
        <v>40</v>
      </c>
      <c r="I794" s="4" t="s">
        <v>40</v>
      </c>
    </row>
    <row r="795" spans="1:9" ht="18" customHeight="1">
      <c r="A795" s="1">
        <v>2024</v>
      </c>
      <c r="B795" s="1" t="s">
        <v>4</v>
      </c>
      <c r="C795" s="1" t="s">
        <v>15</v>
      </c>
      <c r="D795" s="5" t="s">
        <v>27</v>
      </c>
      <c r="E795" s="6">
        <v>3</v>
      </c>
      <c r="F795" s="6">
        <v>4577.3</v>
      </c>
      <c r="G795" s="6">
        <v>5126.576</v>
      </c>
      <c r="H795" s="3">
        <v>915.46</v>
      </c>
      <c r="I795" s="4" t="s">
        <v>40</v>
      </c>
    </row>
    <row r="796" spans="1:9" ht="18" customHeight="1">
      <c r="A796" s="1">
        <v>2024</v>
      </c>
      <c r="B796" s="1" t="s">
        <v>4</v>
      </c>
      <c r="C796" s="1" t="s">
        <v>32</v>
      </c>
      <c r="D796" s="5" t="s">
        <v>32</v>
      </c>
      <c r="E796" s="6">
        <v>2</v>
      </c>
      <c r="F796" s="6">
        <v>6600</v>
      </c>
      <c r="G796" s="6">
        <v>7392</v>
      </c>
      <c r="H796" s="3">
        <v>1320</v>
      </c>
      <c r="I796" s="4" t="s">
        <v>42</v>
      </c>
    </row>
    <row r="797" spans="1:9" ht="18" customHeight="1">
      <c r="A797" s="1">
        <v>2024</v>
      </c>
      <c r="B797" s="1" t="s">
        <v>5</v>
      </c>
      <c r="C797" s="1" t="s">
        <v>14</v>
      </c>
      <c r="D797" s="2" t="s">
        <v>36</v>
      </c>
      <c r="E797" s="3">
        <v>3566</v>
      </c>
      <c r="F797" s="3">
        <v>4577.3</v>
      </c>
      <c r="G797" s="3">
        <v>5126.576</v>
      </c>
      <c r="H797" s="3">
        <v>915.46</v>
      </c>
      <c r="I797" s="4" t="s">
        <v>42</v>
      </c>
    </row>
    <row r="798" spans="1:9" ht="18" customHeight="1">
      <c r="A798" s="1">
        <v>2024</v>
      </c>
      <c r="B798" s="1" t="s">
        <v>5</v>
      </c>
      <c r="C798" s="1" t="s">
        <v>14</v>
      </c>
      <c r="D798" s="2" t="s">
        <v>37</v>
      </c>
      <c r="E798" s="3">
        <v>2498</v>
      </c>
      <c r="F798" s="3">
        <v>8000</v>
      </c>
      <c r="G798" s="3">
        <v>8960</v>
      </c>
      <c r="H798" s="3">
        <v>1600</v>
      </c>
      <c r="I798" s="4" t="s">
        <v>42</v>
      </c>
    </row>
    <row r="799" spans="1:9" ht="18" customHeight="1">
      <c r="A799" s="1">
        <v>2024</v>
      </c>
      <c r="B799" s="1" t="s">
        <v>5</v>
      </c>
      <c r="C799" s="1" t="s">
        <v>13</v>
      </c>
      <c r="D799" s="2" t="s">
        <v>35</v>
      </c>
      <c r="E799" s="3">
        <v>1245</v>
      </c>
      <c r="F799" s="3">
        <v>4577.2</v>
      </c>
      <c r="G799" s="3">
        <v>5126.4639999999999</v>
      </c>
      <c r="H799" s="3">
        <v>915.44</v>
      </c>
      <c r="I799" s="4" t="s">
        <v>42</v>
      </c>
    </row>
    <row r="800" spans="1:9" ht="18" customHeight="1">
      <c r="A800" s="1">
        <v>2024</v>
      </c>
      <c r="B800" s="1" t="s">
        <v>5</v>
      </c>
      <c r="C800" s="1" t="s">
        <v>38</v>
      </c>
      <c r="D800" s="5" t="s">
        <v>30</v>
      </c>
      <c r="E800" s="6">
        <v>644</v>
      </c>
      <c r="F800" s="6">
        <v>5743.5</v>
      </c>
      <c r="G800" s="6">
        <v>6432.72</v>
      </c>
      <c r="H800" s="3">
        <v>1148.7</v>
      </c>
      <c r="I800" s="4" t="s">
        <v>42</v>
      </c>
    </row>
    <row r="801" spans="1:9" ht="18" customHeight="1">
      <c r="A801" s="1">
        <v>2024</v>
      </c>
      <c r="B801" s="1" t="s">
        <v>5</v>
      </c>
      <c r="C801" s="1" t="s">
        <v>12</v>
      </c>
      <c r="D801" s="5" t="s">
        <v>29</v>
      </c>
      <c r="E801" s="6">
        <v>643</v>
      </c>
      <c r="F801" s="6">
        <v>7000</v>
      </c>
      <c r="G801" s="6">
        <v>7840</v>
      </c>
      <c r="H801" s="3">
        <v>1400</v>
      </c>
      <c r="I801" s="4" t="s">
        <v>42</v>
      </c>
    </row>
    <row r="802" spans="1:9" ht="18" customHeight="1">
      <c r="A802" s="1">
        <v>2024</v>
      </c>
      <c r="B802" s="1" t="s">
        <v>5</v>
      </c>
      <c r="C802" s="1" t="s">
        <v>38</v>
      </c>
      <c r="D802" s="5" t="s">
        <v>31</v>
      </c>
      <c r="E802" s="6">
        <v>455</v>
      </c>
      <c r="F802" s="6">
        <v>4578.6000000000004</v>
      </c>
      <c r="G802" s="6">
        <v>5128.0320000000002</v>
      </c>
      <c r="H802" s="3">
        <v>915.72000000000014</v>
      </c>
      <c r="I802" s="4" t="s">
        <v>42</v>
      </c>
    </row>
    <row r="803" spans="1:9" ht="18" customHeight="1">
      <c r="A803" s="1">
        <v>2024</v>
      </c>
      <c r="B803" s="1" t="s">
        <v>5</v>
      </c>
      <c r="C803" s="1" t="s">
        <v>12</v>
      </c>
      <c r="D803" s="5" t="s">
        <v>28</v>
      </c>
      <c r="E803" s="7">
        <v>345</v>
      </c>
      <c r="F803" s="7">
        <v>7000</v>
      </c>
      <c r="G803" s="7">
        <v>7840</v>
      </c>
      <c r="H803" s="3">
        <v>1400</v>
      </c>
      <c r="I803" s="4" t="s">
        <v>42</v>
      </c>
    </row>
    <row r="804" spans="1:9" ht="18" customHeight="1">
      <c r="A804" s="1">
        <v>2024</v>
      </c>
      <c r="B804" s="1" t="s">
        <v>5</v>
      </c>
      <c r="C804" s="1" t="s">
        <v>13</v>
      </c>
      <c r="D804" s="2" t="s">
        <v>33</v>
      </c>
      <c r="E804" s="3">
        <v>122</v>
      </c>
      <c r="F804" s="3">
        <v>100</v>
      </c>
      <c r="G804" s="3">
        <v>112</v>
      </c>
      <c r="H804" s="3">
        <v>20</v>
      </c>
      <c r="I804" s="4" t="s">
        <v>42</v>
      </c>
    </row>
    <row r="805" spans="1:9" ht="18" customHeight="1">
      <c r="A805" s="1">
        <v>2024</v>
      </c>
      <c r="B805" s="1" t="s">
        <v>5</v>
      </c>
      <c r="C805" s="1" t="s">
        <v>15</v>
      </c>
      <c r="D805" s="5" t="s">
        <v>26</v>
      </c>
      <c r="E805" s="6">
        <v>78</v>
      </c>
      <c r="F805" s="6">
        <v>4577.2</v>
      </c>
      <c r="G805" s="6">
        <v>5126.4639999999999</v>
      </c>
      <c r="H805" s="3">
        <v>915.44</v>
      </c>
      <c r="I805" s="4" t="s">
        <v>42</v>
      </c>
    </row>
    <row r="806" spans="1:9" ht="18" customHeight="1">
      <c r="A806" s="1">
        <v>2024</v>
      </c>
      <c r="B806" s="1" t="s">
        <v>5</v>
      </c>
      <c r="C806" s="1" t="s">
        <v>15</v>
      </c>
      <c r="D806" s="5" t="s">
        <v>24</v>
      </c>
      <c r="E806" s="6">
        <v>76</v>
      </c>
      <c r="F806" s="6">
        <v>4576.8999999999996</v>
      </c>
      <c r="G806" s="6">
        <v>5126.1279999999997</v>
      </c>
      <c r="H806" s="3">
        <v>915.38</v>
      </c>
      <c r="I806" s="4" t="s">
        <v>42</v>
      </c>
    </row>
    <row r="807" spans="1:9" ht="18" customHeight="1">
      <c r="A807" s="1">
        <v>2024</v>
      </c>
      <c r="B807" s="1" t="s">
        <v>5</v>
      </c>
      <c r="C807" s="1" t="s">
        <v>15</v>
      </c>
      <c r="D807" s="5" t="s">
        <v>25</v>
      </c>
      <c r="E807" s="6">
        <v>46</v>
      </c>
      <c r="F807" s="6">
        <v>200</v>
      </c>
      <c r="G807" s="6">
        <v>224</v>
      </c>
      <c r="H807" s="3">
        <v>40</v>
      </c>
      <c r="I807" s="4" t="s">
        <v>42</v>
      </c>
    </row>
    <row r="808" spans="1:9" ht="18" customHeight="1">
      <c r="A808" s="1">
        <v>2024</v>
      </c>
      <c r="B808" s="1" t="s">
        <v>5</v>
      </c>
      <c r="C808" s="1" t="s">
        <v>15</v>
      </c>
      <c r="D808" s="5" t="s">
        <v>23</v>
      </c>
      <c r="E808" s="6">
        <v>34</v>
      </c>
      <c r="F808" s="6">
        <v>4576.8</v>
      </c>
      <c r="G808" s="6">
        <v>5126.0160000000005</v>
      </c>
      <c r="H808" s="3">
        <v>915.36000000000013</v>
      </c>
      <c r="I808" s="4" t="s">
        <v>42</v>
      </c>
    </row>
    <row r="809" spans="1:9" ht="18" customHeight="1">
      <c r="A809" s="1">
        <v>2024</v>
      </c>
      <c r="B809" s="1" t="s">
        <v>5</v>
      </c>
      <c r="C809" s="1" t="s">
        <v>13</v>
      </c>
      <c r="D809" s="2" t="s">
        <v>34</v>
      </c>
      <c r="E809" s="3">
        <v>7</v>
      </c>
      <c r="F809" s="3">
        <v>200</v>
      </c>
      <c r="G809" s="3">
        <v>224</v>
      </c>
      <c r="H809" s="3">
        <v>40</v>
      </c>
      <c r="I809" s="4" t="s">
        <v>42</v>
      </c>
    </row>
    <row r="810" spans="1:9" ht="18" customHeight="1">
      <c r="A810" s="1">
        <v>2024</v>
      </c>
      <c r="B810" s="1" t="s">
        <v>5</v>
      </c>
      <c r="C810" s="1" t="s">
        <v>32</v>
      </c>
      <c r="D810" s="5" t="s">
        <v>32</v>
      </c>
      <c r="E810" s="6">
        <v>3</v>
      </c>
      <c r="F810" s="6">
        <v>6600</v>
      </c>
      <c r="G810" s="6">
        <v>7392</v>
      </c>
      <c r="H810" s="3">
        <v>1320</v>
      </c>
      <c r="I810" s="4" t="s">
        <v>42</v>
      </c>
    </row>
    <row r="811" spans="1:9" ht="18" customHeight="1">
      <c r="A811" s="1">
        <v>2024</v>
      </c>
      <c r="B811" s="1" t="s">
        <v>5</v>
      </c>
      <c r="C811" s="1" t="s">
        <v>15</v>
      </c>
      <c r="D811" s="5" t="s">
        <v>27</v>
      </c>
      <c r="E811" s="6">
        <v>3</v>
      </c>
      <c r="F811" s="6">
        <v>4577.3</v>
      </c>
      <c r="G811" s="6">
        <v>5126.576</v>
      </c>
      <c r="H811" s="3">
        <v>915.46</v>
      </c>
      <c r="I811" s="4" t="s">
        <v>42</v>
      </c>
    </row>
    <row r="812" spans="1:9" ht="18" customHeight="1">
      <c r="A812" s="1">
        <v>2024</v>
      </c>
      <c r="B812" s="1" t="s">
        <v>6</v>
      </c>
      <c r="C812" s="1" t="s">
        <v>14</v>
      </c>
      <c r="D812" s="2" t="s">
        <v>36</v>
      </c>
      <c r="E812" s="3">
        <v>3566</v>
      </c>
      <c r="F812" s="3">
        <v>4577.3</v>
      </c>
      <c r="G812" s="3">
        <v>5126.576</v>
      </c>
      <c r="H812" s="3">
        <v>915.46</v>
      </c>
      <c r="I812" s="4" t="s">
        <v>42</v>
      </c>
    </row>
    <row r="813" spans="1:9" ht="18" customHeight="1">
      <c r="A813" s="1">
        <v>2024</v>
      </c>
      <c r="B813" s="1" t="s">
        <v>6</v>
      </c>
      <c r="C813" s="1" t="s">
        <v>14</v>
      </c>
      <c r="D813" s="2" t="s">
        <v>37</v>
      </c>
      <c r="E813" s="3">
        <v>2498</v>
      </c>
      <c r="F813" s="3">
        <v>8000</v>
      </c>
      <c r="G813" s="3">
        <v>8960</v>
      </c>
      <c r="H813" s="3">
        <v>1600</v>
      </c>
      <c r="I813" s="4" t="s">
        <v>42</v>
      </c>
    </row>
    <row r="814" spans="1:9" ht="18" customHeight="1">
      <c r="A814" s="1">
        <v>2024</v>
      </c>
      <c r="B814" s="1" t="s">
        <v>6</v>
      </c>
      <c r="C814" s="1" t="s">
        <v>13</v>
      </c>
      <c r="D814" s="2" t="s">
        <v>35</v>
      </c>
      <c r="E814" s="3">
        <v>1245</v>
      </c>
      <c r="F814" s="3">
        <v>4577.2</v>
      </c>
      <c r="G814" s="3">
        <v>5126.4639999999999</v>
      </c>
      <c r="H814" s="3">
        <v>915.44</v>
      </c>
      <c r="I814" s="4" t="s">
        <v>42</v>
      </c>
    </row>
    <row r="815" spans="1:9" ht="18" customHeight="1">
      <c r="A815" s="1">
        <v>2024</v>
      </c>
      <c r="B815" s="1" t="s">
        <v>6</v>
      </c>
      <c r="C815" s="1" t="s">
        <v>38</v>
      </c>
      <c r="D815" s="5" t="s">
        <v>30</v>
      </c>
      <c r="E815" s="6">
        <v>644</v>
      </c>
      <c r="F815" s="6">
        <v>5743.5</v>
      </c>
      <c r="G815" s="6">
        <v>6432.72</v>
      </c>
      <c r="H815" s="3">
        <v>1148.7</v>
      </c>
      <c r="I815" s="4" t="s">
        <v>42</v>
      </c>
    </row>
    <row r="816" spans="1:9" ht="18" customHeight="1">
      <c r="A816" s="1">
        <v>2024</v>
      </c>
      <c r="B816" s="1" t="s">
        <v>6</v>
      </c>
      <c r="C816" s="1" t="s">
        <v>12</v>
      </c>
      <c r="D816" s="5" t="s">
        <v>29</v>
      </c>
      <c r="E816" s="6">
        <v>643</v>
      </c>
      <c r="F816" s="6">
        <v>7000</v>
      </c>
      <c r="G816" s="6">
        <v>7840</v>
      </c>
      <c r="H816" s="3">
        <v>1400</v>
      </c>
      <c r="I816" s="4" t="s">
        <v>42</v>
      </c>
    </row>
    <row r="817" spans="1:9" ht="18" customHeight="1">
      <c r="A817" s="1">
        <v>2024</v>
      </c>
      <c r="B817" s="1" t="s">
        <v>6</v>
      </c>
      <c r="C817" s="1" t="s">
        <v>38</v>
      </c>
      <c r="D817" s="5" t="s">
        <v>31</v>
      </c>
      <c r="E817" s="6">
        <v>455</v>
      </c>
      <c r="F817" s="6">
        <v>4578.6000000000004</v>
      </c>
      <c r="G817" s="6">
        <v>5128.0320000000002</v>
      </c>
      <c r="H817" s="3">
        <v>915.72000000000014</v>
      </c>
      <c r="I817" s="4" t="s">
        <v>42</v>
      </c>
    </row>
    <row r="818" spans="1:9" ht="18" customHeight="1">
      <c r="A818" s="1">
        <v>2024</v>
      </c>
      <c r="B818" s="1" t="s">
        <v>6</v>
      </c>
      <c r="C818" s="1" t="s">
        <v>12</v>
      </c>
      <c r="D818" s="5" t="s">
        <v>28</v>
      </c>
      <c r="E818" s="7">
        <v>345</v>
      </c>
      <c r="F818" s="7">
        <v>7000</v>
      </c>
      <c r="G818" s="7">
        <v>7840</v>
      </c>
      <c r="H818" s="3">
        <v>1400</v>
      </c>
      <c r="I818" s="4" t="s">
        <v>42</v>
      </c>
    </row>
    <row r="819" spans="1:9" ht="18" customHeight="1">
      <c r="A819" s="1">
        <v>2024</v>
      </c>
      <c r="B819" s="1" t="s">
        <v>6</v>
      </c>
      <c r="C819" s="1" t="s">
        <v>13</v>
      </c>
      <c r="D819" s="2" t="s">
        <v>33</v>
      </c>
      <c r="E819" s="3">
        <v>122</v>
      </c>
      <c r="F819" s="3">
        <v>100</v>
      </c>
      <c r="G819" s="3">
        <v>112</v>
      </c>
      <c r="H819" s="3">
        <v>20</v>
      </c>
      <c r="I819" s="4" t="s">
        <v>40</v>
      </c>
    </row>
    <row r="820" spans="1:9" ht="18" customHeight="1">
      <c r="A820" s="1">
        <v>2024</v>
      </c>
      <c r="B820" s="1" t="s">
        <v>6</v>
      </c>
      <c r="C820" s="1" t="s">
        <v>15</v>
      </c>
      <c r="D820" s="5" t="s">
        <v>26</v>
      </c>
      <c r="E820" s="6">
        <v>78</v>
      </c>
      <c r="F820" s="6">
        <v>4577.2</v>
      </c>
      <c r="G820" s="6">
        <v>5126.4639999999999</v>
      </c>
      <c r="H820" s="3">
        <v>915.44</v>
      </c>
      <c r="I820" s="4" t="s">
        <v>40</v>
      </c>
    </row>
    <row r="821" spans="1:9" ht="18" customHeight="1">
      <c r="A821" s="1">
        <v>2024</v>
      </c>
      <c r="B821" s="1" t="s">
        <v>6</v>
      </c>
      <c r="C821" s="1" t="s">
        <v>15</v>
      </c>
      <c r="D821" s="5" t="s">
        <v>24</v>
      </c>
      <c r="E821" s="6">
        <v>76</v>
      </c>
      <c r="F821" s="6">
        <v>4576.8999999999996</v>
      </c>
      <c r="G821" s="6">
        <v>5126.1279999999997</v>
      </c>
      <c r="H821" s="3">
        <v>915.38</v>
      </c>
      <c r="I821" s="4" t="s">
        <v>40</v>
      </c>
    </row>
    <row r="822" spans="1:9" ht="18" customHeight="1">
      <c r="A822" s="1">
        <v>2024</v>
      </c>
      <c r="B822" s="1" t="s">
        <v>6</v>
      </c>
      <c r="C822" s="1" t="s">
        <v>15</v>
      </c>
      <c r="D822" s="5" t="s">
        <v>25</v>
      </c>
      <c r="E822" s="6">
        <v>46</v>
      </c>
      <c r="F822" s="6">
        <v>200</v>
      </c>
      <c r="G822" s="6">
        <v>224</v>
      </c>
      <c r="H822" s="3">
        <v>40</v>
      </c>
      <c r="I822" s="4" t="s">
        <v>40</v>
      </c>
    </row>
    <row r="823" spans="1:9" ht="18" customHeight="1">
      <c r="A823" s="1">
        <v>2024</v>
      </c>
      <c r="B823" s="1" t="s">
        <v>6</v>
      </c>
      <c r="C823" s="1" t="s">
        <v>15</v>
      </c>
      <c r="D823" s="5" t="s">
        <v>23</v>
      </c>
      <c r="E823" s="6">
        <v>34</v>
      </c>
      <c r="F823" s="6">
        <v>4576.8</v>
      </c>
      <c r="G823" s="6">
        <v>5126.0160000000005</v>
      </c>
      <c r="H823" s="3">
        <v>915.36000000000013</v>
      </c>
      <c r="I823" s="4" t="s">
        <v>40</v>
      </c>
    </row>
    <row r="824" spans="1:9" ht="18" customHeight="1">
      <c r="A824" s="1">
        <v>2024</v>
      </c>
      <c r="B824" s="1" t="s">
        <v>6</v>
      </c>
      <c r="C824" s="1" t="s">
        <v>13</v>
      </c>
      <c r="D824" s="2" t="s">
        <v>34</v>
      </c>
      <c r="E824" s="3">
        <v>7</v>
      </c>
      <c r="F824" s="3">
        <v>200</v>
      </c>
      <c r="G824" s="3">
        <v>224</v>
      </c>
      <c r="H824" s="3">
        <v>40</v>
      </c>
      <c r="I824" s="4" t="s">
        <v>40</v>
      </c>
    </row>
    <row r="825" spans="1:9" ht="18" customHeight="1">
      <c r="A825" s="1">
        <v>2024</v>
      </c>
      <c r="B825" s="1" t="s">
        <v>6</v>
      </c>
      <c r="C825" s="1" t="s">
        <v>15</v>
      </c>
      <c r="D825" s="5" t="s">
        <v>27</v>
      </c>
      <c r="E825" s="6">
        <v>3</v>
      </c>
      <c r="F825" s="6">
        <v>4577.3</v>
      </c>
      <c r="G825" s="6">
        <v>5126.576</v>
      </c>
      <c r="H825" s="3">
        <v>915.46</v>
      </c>
      <c r="I825" s="4" t="s">
        <v>40</v>
      </c>
    </row>
    <row r="826" spans="1:9" ht="18" customHeight="1">
      <c r="A826" s="1">
        <v>2024</v>
      </c>
      <c r="B826" s="1" t="s">
        <v>6</v>
      </c>
      <c r="C826" s="1" t="s">
        <v>32</v>
      </c>
      <c r="D826" s="5" t="s">
        <v>32</v>
      </c>
      <c r="E826" s="6">
        <v>2</v>
      </c>
      <c r="F826" s="6">
        <v>6600</v>
      </c>
      <c r="G826" s="6">
        <v>7392</v>
      </c>
      <c r="H826" s="3">
        <v>1320</v>
      </c>
      <c r="I826" s="4" t="s">
        <v>40</v>
      </c>
    </row>
    <row r="827" spans="1:9" ht="18" customHeight="1">
      <c r="A827" s="1">
        <v>2024</v>
      </c>
      <c r="B827" s="1" t="s">
        <v>7</v>
      </c>
      <c r="C827" s="1" t="s">
        <v>14</v>
      </c>
      <c r="D827" s="2" t="s">
        <v>36</v>
      </c>
      <c r="E827" s="3">
        <v>3566</v>
      </c>
      <c r="F827" s="3">
        <v>4577.3</v>
      </c>
      <c r="G827" s="3">
        <v>5126.576</v>
      </c>
      <c r="H827" s="3">
        <v>915.46</v>
      </c>
      <c r="I827" s="4" t="s">
        <v>40</v>
      </c>
    </row>
    <row r="828" spans="1:9" ht="18" customHeight="1">
      <c r="A828" s="1">
        <v>2024</v>
      </c>
      <c r="B828" s="1" t="s">
        <v>7</v>
      </c>
      <c r="C828" s="1" t="s">
        <v>14</v>
      </c>
      <c r="D828" s="2" t="s">
        <v>37</v>
      </c>
      <c r="E828" s="3">
        <v>2498</v>
      </c>
      <c r="F828" s="3">
        <v>8000</v>
      </c>
      <c r="G828" s="3">
        <v>8960</v>
      </c>
      <c r="H828" s="3">
        <v>1600</v>
      </c>
      <c r="I828" s="4" t="s">
        <v>40</v>
      </c>
    </row>
    <row r="829" spans="1:9" ht="18" customHeight="1">
      <c r="A829" s="1">
        <v>2024</v>
      </c>
      <c r="B829" s="1" t="s">
        <v>7</v>
      </c>
      <c r="C829" s="1" t="s">
        <v>13</v>
      </c>
      <c r="D829" s="2" t="s">
        <v>35</v>
      </c>
      <c r="E829" s="3">
        <v>1245</v>
      </c>
      <c r="F829" s="3">
        <v>4577.2</v>
      </c>
      <c r="G829" s="3">
        <v>5126.4639999999999</v>
      </c>
      <c r="H829" s="3">
        <v>915.44</v>
      </c>
      <c r="I829" s="4" t="s">
        <v>40</v>
      </c>
    </row>
    <row r="830" spans="1:9" ht="18" customHeight="1">
      <c r="A830" s="1">
        <v>2024</v>
      </c>
      <c r="B830" s="1" t="s">
        <v>7</v>
      </c>
      <c r="C830" s="1" t="s">
        <v>38</v>
      </c>
      <c r="D830" s="5" t="s">
        <v>30</v>
      </c>
      <c r="E830" s="6">
        <v>644</v>
      </c>
      <c r="F830" s="6">
        <v>5743.5</v>
      </c>
      <c r="G830" s="6">
        <v>6432.72</v>
      </c>
      <c r="H830" s="3">
        <v>1148.7</v>
      </c>
      <c r="I830" s="4" t="s">
        <v>40</v>
      </c>
    </row>
    <row r="831" spans="1:9" ht="18" customHeight="1">
      <c r="A831" s="1">
        <v>2024</v>
      </c>
      <c r="B831" s="1" t="s">
        <v>7</v>
      </c>
      <c r="C831" s="1" t="s">
        <v>12</v>
      </c>
      <c r="D831" s="5" t="s">
        <v>29</v>
      </c>
      <c r="E831" s="6">
        <v>643</v>
      </c>
      <c r="F831" s="6">
        <v>7000</v>
      </c>
      <c r="G831" s="6">
        <v>7840</v>
      </c>
      <c r="H831" s="3">
        <v>1400</v>
      </c>
      <c r="I831" s="4" t="s">
        <v>40</v>
      </c>
    </row>
    <row r="832" spans="1:9" ht="18" customHeight="1">
      <c r="A832" s="1">
        <v>2024</v>
      </c>
      <c r="B832" s="1" t="s">
        <v>7</v>
      </c>
      <c r="C832" s="1" t="s">
        <v>38</v>
      </c>
      <c r="D832" s="5" t="s">
        <v>31</v>
      </c>
      <c r="E832" s="6">
        <v>455</v>
      </c>
      <c r="F832" s="6">
        <v>4578.6000000000004</v>
      </c>
      <c r="G832" s="6">
        <v>5128.0320000000002</v>
      </c>
      <c r="H832" s="3">
        <v>915.72000000000014</v>
      </c>
      <c r="I832" s="4" t="s">
        <v>40</v>
      </c>
    </row>
    <row r="833" spans="1:9" ht="18" customHeight="1">
      <c r="A833" s="1">
        <v>2024</v>
      </c>
      <c r="B833" s="1" t="s">
        <v>7</v>
      </c>
      <c r="C833" s="1" t="s">
        <v>12</v>
      </c>
      <c r="D833" s="5" t="s">
        <v>28</v>
      </c>
      <c r="E833" s="7">
        <v>345</v>
      </c>
      <c r="F833" s="7">
        <v>7000</v>
      </c>
      <c r="G833" s="7">
        <v>7840</v>
      </c>
      <c r="H833" s="3">
        <v>1400</v>
      </c>
      <c r="I833" s="4" t="s">
        <v>40</v>
      </c>
    </row>
    <row r="834" spans="1:9" ht="18" customHeight="1">
      <c r="A834" s="1">
        <v>2024</v>
      </c>
      <c r="B834" s="1" t="s">
        <v>7</v>
      </c>
      <c r="C834" s="1" t="s">
        <v>13</v>
      </c>
      <c r="D834" s="2" t="s">
        <v>33</v>
      </c>
      <c r="E834" s="3">
        <v>122</v>
      </c>
      <c r="F834" s="3">
        <v>100</v>
      </c>
      <c r="G834" s="3">
        <v>112</v>
      </c>
      <c r="H834" s="3">
        <v>20</v>
      </c>
      <c r="I834" s="4" t="s">
        <v>40</v>
      </c>
    </row>
    <row r="835" spans="1:9" ht="18" customHeight="1">
      <c r="A835" s="1">
        <v>2024</v>
      </c>
      <c r="B835" s="1" t="s">
        <v>7</v>
      </c>
      <c r="C835" s="1" t="s">
        <v>15</v>
      </c>
      <c r="D835" s="5" t="s">
        <v>26</v>
      </c>
      <c r="E835" s="6">
        <v>78</v>
      </c>
      <c r="F835" s="6">
        <v>4577.2</v>
      </c>
      <c r="G835" s="6">
        <v>5126.4639999999999</v>
      </c>
      <c r="H835" s="3">
        <v>915.44</v>
      </c>
      <c r="I835" s="4" t="s">
        <v>40</v>
      </c>
    </row>
    <row r="836" spans="1:9" ht="18" customHeight="1">
      <c r="A836" s="1">
        <v>2024</v>
      </c>
      <c r="B836" s="1" t="s">
        <v>7</v>
      </c>
      <c r="C836" s="1" t="s">
        <v>15</v>
      </c>
      <c r="D836" s="5" t="s">
        <v>24</v>
      </c>
      <c r="E836" s="6">
        <v>76</v>
      </c>
      <c r="F836" s="6">
        <v>4576.8999999999996</v>
      </c>
      <c r="G836" s="6">
        <v>5126.1279999999997</v>
      </c>
      <c r="H836" s="3">
        <v>915.38</v>
      </c>
      <c r="I836" s="4" t="s">
        <v>40</v>
      </c>
    </row>
    <row r="837" spans="1:9" ht="18" customHeight="1">
      <c r="A837" s="1">
        <v>2024</v>
      </c>
      <c r="B837" s="1" t="s">
        <v>7</v>
      </c>
      <c r="C837" s="1" t="s">
        <v>15</v>
      </c>
      <c r="D837" s="5" t="s">
        <v>25</v>
      </c>
      <c r="E837" s="6">
        <v>46</v>
      </c>
      <c r="F837" s="6">
        <v>200</v>
      </c>
      <c r="G837" s="6">
        <v>224</v>
      </c>
      <c r="H837" s="3">
        <v>40</v>
      </c>
      <c r="I837" s="4" t="s">
        <v>40</v>
      </c>
    </row>
    <row r="838" spans="1:9" ht="18" customHeight="1">
      <c r="A838" s="1">
        <v>2024</v>
      </c>
      <c r="B838" s="1" t="s">
        <v>7</v>
      </c>
      <c r="C838" s="1" t="s">
        <v>15</v>
      </c>
      <c r="D838" s="5" t="s">
        <v>23</v>
      </c>
      <c r="E838" s="6">
        <v>34</v>
      </c>
      <c r="F838" s="6">
        <v>4576.8</v>
      </c>
      <c r="G838" s="6">
        <v>5126.0160000000005</v>
      </c>
      <c r="H838" s="3">
        <v>915.36000000000013</v>
      </c>
      <c r="I838" s="4" t="s">
        <v>40</v>
      </c>
    </row>
    <row r="839" spans="1:9" ht="18" customHeight="1">
      <c r="A839" s="1">
        <v>2024</v>
      </c>
      <c r="B839" s="1" t="s">
        <v>7</v>
      </c>
      <c r="C839" s="1" t="s">
        <v>13</v>
      </c>
      <c r="D839" s="2" t="s">
        <v>34</v>
      </c>
      <c r="E839" s="3">
        <v>7</v>
      </c>
      <c r="F839" s="3">
        <v>200</v>
      </c>
      <c r="G839" s="3">
        <v>224</v>
      </c>
      <c r="H839" s="3">
        <v>40</v>
      </c>
      <c r="I839" s="4" t="s">
        <v>40</v>
      </c>
    </row>
    <row r="840" spans="1:9" ht="18" customHeight="1">
      <c r="A840" s="1">
        <v>2024</v>
      </c>
      <c r="B840" s="1" t="s">
        <v>7</v>
      </c>
      <c r="C840" s="1" t="s">
        <v>15</v>
      </c>
      <c r="D840" s="5" t="s">
        <v>27</v>
      </c>
      <c r="E840" s="6">
        <v>3</v>
      </c>
      <c r="F840" s="6">
        <v>4577.3</v>
      </c>
      <c r="G840" s="6">
        <v>5126.576</v>
      </c>
      <c r="H840" s="3">
        <v>915.46</v>
      </c>
      <c r="I840" s="4" t="s">
        <v>40</v>
      </c>
    </row>
    <row r="841" spans="1:9" ht="18" customHeight="1">
      <c r="A841" s="1">
        <v>2024</v>
      </c>
      <c r="B841" s="1" t="s">
        <v>7</v>
      </c>
      <c r="C841" s="1" t="s">
        <v>32</v>
      </c>
      <c r="D841" s="5" t="s">
        <v>32</v>
      </c>
      <c r="E841" s="6">
        <v>2</v>
      </c>
      <c r="F841" s="6">
        <v>6600</v>
      </c>
      <c r="G841" s="6">
        <v>7392</v>
      </c>
      <c r="H841" s="3">
        <v>1320</v>
      </c>
      <c r="I841" s="4" t="s">
        <v>40</v>
      </c>
    </row>
    <row r="842" spans="1:9" ht="18" customHeight="1">
      <c r="A842" s="1">
        <v>2024</v>
      </c>
      <c r="B842" s="1" t="s">
        <v>8</v>
      </c>
      <c r="C842" s="1" t="s">
        <v>14</v>
      </c>
      <c r="D842" s="2" t="s">
        <v>36</v>
      </c>
      <c r="E842" s="3">
        <v>3566</v>
      </c>
      <c r="F842" s="3">
        <v>4577.3</v>
      </c>
      <c r="G842" s="3">
        <v>5126.576</v>
      </c>
      <c r="H842" s="3">
        <v>915.46</v>
      </c>
      <c r="I842" s="4" t="s">
        <v>40</v>
      </c>
    </row>
    <row r="843" spans="1:9" ht="18" customHeight="1">
      <c r="A843" s="1">
        <v>2024</v>
      </c>
      <c r="B843" s="1" t="s">
        <v>8</v>
      </c>
      <c r="C843" s="1" t="s">
        <v>14</v>
      </c>
      <c r="D843" s="2" t="s">
        <v>37</v>
      </c>
      <c r="E843" s="3">
        <v>2498</v>
      </c>
      <c r="F843" s="3">
        <v>8000</v>
      </c>
      <c r="G843" s="3">
        <v>8960</v>
      </c>
      <c r="H843" s="3">
        <v>1600</v>
      </c>
      <c r="I843" s="4" t="s">
        <v>40</v>
      </c>
    </row>
    <row r="844" spans="1:9" ht="18" customHeight="1">
      <c r="A844" s="1">
        <v>2024</v>
      </c>
      <c r="B844" s="1" t="s">
        <v>8</v>
      </c>
      <c r="C844" s="1" t="s">
        <v>13</v>
      </c>
      <c r="D844" s="2" t="s">
        <v>35</v>
      </c>
      <c r="E844" s="3">
        <v>1245</v>
      </c>
      <c r="F844" s="3">
        <v>4577.2</v>
      </c>
      <c r="G844" s="3">
        <v>5126.4639999999999</v>
      </c>
      <c r="H844" s="3">
        <v>915.44</v>
      </c>
      <c r="I844" s="4" t="s">
        <v>40</v>
      </c>
    </row>
    <row r="845" spans="1:9" ht="18" customHeight="1">
      <c r="A845" s="1">
        <v>2024</v>
      </c>
      <c r="B845" s="1" t="s">
        <v>8</v>
      </c>
      <c r="C845" s="1" t="s">
        <v>38</v>
      </c>
      <c r="D845" s="5" t="s">
        <v>30</v>
      </c>
      <c r="E845" s="6">
        <v>644</v>
      </c>
      <c r="F845" s="6">
        <v>5743.5</v>
      </c>
      <c r="G845" s="6">
        <v>6432.72</v>
      </c>
      <c r="H845" s="3">
        <v>1148.7</v>
      </c>
      <c r="I845" s="4" t="s">
        <v>40</v>
      </c>
    </row>
    <row r="846" spans="1:9" ht="18" customHeight="1">
      <c r="A846" s="1">
        <v>2024</v>
      </c>
      <c r="B846" s="1" t="s">
        <v>8</v>
      </c>
      <c r="C846" s="1" t="s">
        <v>12</v>
      </c>
      <c r="D846" s="5" t="s">
        <v>29</v>
      </c>
      <c r="E846" s="6">
        <v>643</v>
      </c>
      <c r="F846" s="6">
        <v>7000</v>
      </c>
      <c r="G846" s="6">
        <v>7840</v>
      </c>
      <c r="H846" s="3">
        <v>1400</v>
      </c>
      <c r="I846" s="4" t="s">
        <v>40</v>
      </c>
    </row>
    <row r="847" spans="1:9" ht="18" customHeight="1">
      <c r="A847" s="1">
        <v>2024</v>
      </c>
      <c r="B847" s="1" t="s">
        <v>8</v>
      </c>
      <c r="C847" s="1" t="s">
        <v>38</v>
      </c>
      <c r="D847" s="5" t="s">
        <v>31</v>
      </c>
      <c r="E847" s="6">
        <v>455</v>
      </c>
      <c r="F847" s="6">
        <v>4578.6000000000004</v>
      </c>
      <c r="G847" s="6">
        <v>5128.0320000000002</v>
      </c>
      <c r="H847" s="3">
        <v>915.72000000000014</v>
      </c>
      <c r="I847" s="4" t="s">
        <v>40</v>
      </c>
    </row>
    <row r="848" spans="1:9" ht="18" customHeight="1">
      <c r="A848" s="1">
        <v>2024</v>
      </c>
      <c r="B848" s="1" t="s">
        <v>8</v>
      </c>
      <c r="C848" s="1" t="s">
        <v>12</v>
      </c>
      <c r="D848" s="5" t="s">
        <v>28</v>
      </c>
      <c r="E848" s="7">
        <v>345</v>
      </c>
      <c r="F848" s="7">
        <v>7000</v>
      </c>
      <c r="G848" s="7">
        <v>7840</v>
      </c>
      <c r="H848" s="3">
        <v>1400</v>
      </c>
      <c r="I848" s="4" t="s">
        <v>40</v>
      </c>
    </row>
    <row r="849" spans="1:9" ht="18" customHeight="1">
      <c r="A849" s="1">
        <v>2024</v>
      </c>
      <c r="B849" s="1" t="s">
        <v>8</v>
      </c>
      <c r="C849" s="1" t="s">
        <v>13</v>
      </c>
      <c r="D849" s="2" t="s">
        <v>33</v>
      </c>
      <c r="E849" s="3">
        <v>122</v>
      </c>
      <c r="F849" s="3">
        <v>100</v>
      </c>
      <c r="G849" s="3">
        <v>112</v>
      </c>
      <c r="H849" s="3">
        <v>20</v>
      </c>
      <c r="I849" s="4" t="s">
        <v>40</v>
      </c>
    </row>
    <row r="850" spans="1:9" ht="18" customHeight="1">
      <c r="A850" s="1">
        <v>2024</v>
      </c>
      <c r="B850" s="1" t="s">
        <v>8</v>
      </c>
      <c r="C850" s="1" t="s">
        <v>15</v>
      </c>
      <c r="D850" s="5" t="s">
        <v>26</v>
      </c>
      <c r="E850" s="6">
        <v>78</v>
      </c>
      <c r="F850" s="6">
        <v>4577.2</v>
      </c>
      <c r="G850" s="6">
        <v>5126.4639999999999</v>
      </c>
      <c r="H850" s="3">
        <v>915.44</v>
      </c>
      <c r="I850" s="4" t="s">
        <v>40</v>
      </c>
    </row>
    <row r="851" spans="1:9" ht="18" customHeight="1">
      <c r="A851" s="1">
        <v>2024</v>
      </c>
      <c r="B851" s="1" t="s">
        <v>8</v>
      </c>
      <c r="C851" s="1" t="s">
        <v>15</v>
      </c>
      <c r="D851" s="5" t="s">
        <v>24</v>
      </c>
      <c r="E851" s="6">
        <v>76</v>
      </c>
      <c r="F851" s="6">
        <v>4576.8999999999996</v>
      </c>
      <c r="G851" s="6">
        <v>5126.1279999999997</v>
      </c>
      <c r="H851" s="3">
        <v>915.38</v>
      </c>
      <c r="I851" s="4" t="s">
        <v>40</v>
      </c>
    </row>
    <row r="852" spans="1:9" ht="18" customHeight="1">
      <c r="A852" s="1">
        <v>2024</v>
      </c>
      <c r="B852" s="1" t="s">
        <v>8</v>
      </c>
      <c r="C852" s="1" t="s">
        <v>15</v>
      </c>
      <c r="D852" s="5" t="s">
        <v>25</v>
      </c>
      <c r="E852" s="6">
        <v>46</v>
      </c>
      <c r="F852" s="6">
        <v>200</v>
      </c>
      <c r="G852" s="6">
        <v>224</v>
      </c>
      <c r="H852" s="3">
        <v>40</v>
      </c>
      <c r="I852" s="4" t="s">
        <v>40</v>
      </c>
    </row>
    <row r="853" spans="1:9" ht="18" customHeight="1">
      <c r="A853" s="1">
        <v>2024</v>
      </c>
      <c r="B853" s="1" t="s">
        <v>8</v>
      </c>
      <c r="C853" s="1" t="s">
        <v>15</v>
      </c>
      <c r="D853" s="5" t="s">
        <v>23</v>
      </c>
      <c r="E853" s="6">
        <v>34</v>
      </c>
      <c r="F853" s="6">
        <v>4576.8</v>
      </c>
      <c r="G853" s="6">
        <v>5126.0160000000005</v>
      </c>
      <c r="H853" s="3">
        <v>915.36000000000013</v>
      </c>
      <c r="I853" s="4" t="s">
        <v>40</v>
      </c>
    </row>
    <row r="854" spans="1:9" ht="18" customHeight="1">
      <c r="A854" s="1">
        <v>2024</v>
      </c>
      <c r="B854" s="1" t="s">
        <v>8</v>
      </c>
      <c r="C854" s="1" t="s">
        <v>13</v>
      </c>
      <c r="D854" s="2" t="s">
        <v>34</v>
      </c>
      <c r="E854" s="3">
        <v>7</v>
      </c>
      <c r="F854" s="3">
        <v>200</v>
      </c>
      <c r="G854" s="3">
        <v>224</v>
      </c>
      <c r="H854" s="3">
        <v>40</v>
      </c>
      <c r="I854" s="4" t="s">
        <v>40</v>
      </c>
    </row>
    <row r="855" spans="1:9" ht="18" customHeight="1">
      <c r="A855" s="1">
        <v>2024</v>
      </c>
      <c r="B855" s="1" t="s">
        <v>8</v>
      </c>
      <c r="C855" s="1" t="s">
        <v>15</v>
      </c>
      <c r="D855" s="5" t="s">
        <v>27</v>
      </c>
      <c r="E855" s="6">
        <v>3</v>
      </c>
      <c r="F855" s="6">
        <v>4577.3</v>
      </c>
      <c r="G855" s="6">
        <v>5126.576</v>
      </c>
      <c r="H855" s="3">
        <v>915.46</v>
      </c>
      <c r="I855" s="4" t="s">
        <v>40</v>
      </c>
    </row>
    <row r="856" spans="1:9" ht="18" customHeight="1">
      <c r="A856" s="1">
        <v>2024</v>
      </c>
      <c r="B856" s="1" t="s">
        <v>8</v>
      </c>
      <c r="C856" s="1" t="s">
        <v>32</v>
      </c>
      <c r="D856" s="5" t="s">
        <v>32</v>
      </c>
      <c r="E856" s="6">
        <v>2</v>
      </c>
      <c r="F856" s="6">
        <v>6600</v>
      </c>
      <c r="G856" s="6">
        <v>7392</v>
      </c>
      <c r="H856" s="3">
        <v>1320</v>
      </c>
      <c r="I856" s="4" t="s">
        <v>40</v>
      </c>
    </row>
    <row r="857" spans="1:9" ht="18" customHeight="1">
      <c r="A857" s="1">
        <v>2024</v>
      </c>
      <c r="B857" s="1" t="s">
        <v>9</v>
      </c>
      <c r="C857" s="1" t="s">
        <v>14</v>
      </c>
      <c r="D857" s="2" t="s">
        <v>36</v>
      </c>
      <c r="E857" s="3">
        <v>3566</v>
      </c>
      <c r="F857" s="3">
        <v>4577.3</v>
      </c>
      <c r="G857" s="3">
        <v>5126.576</v>
      </c>
      <c r="H857" s="3">
        <v>915.46</v>
      </c>
      <c r="I857" s="4" t="s">
        <v>40</v>
      </c>
    </row>
    <row r="858" spans="1:9" ht="18" customHeight="1">
      <c r="A858" s="1">
        <v>2024</v>
      </c>
      <c r="B858" s="1" t="s">
        <v>9</v>
      </c>
      <c r="C858" s="1" t="s">
        <v>14</v>
      </c>
      <c r="D858" s="2" t="s">
        <v>37</v>
      </c>
      <c r="E858" s="3">
        <v>2498</v>
      </c>
      <c r="F858" s="3">
        <v>8000</v>
      </c>
      <c r="G858" s="3">
        <v>8960</v>
      </c>
      <c r="H858" s="3">
        <v>1600</v>
      </c>
      <c r="I858" s="4" t="s">
        <v>40</v>
      </c>
    </row>
    <row r="859" spans="1:9" ht="18" customHeight="1">
      <c r="A859" s="1">
        <v>2024</v>
      </c>
      <c r="B859" s="1" t="s">
        <v>9</v>
      </c>
      <c r="C859" s="1" t="s">
        <v>13</v>
      </c>
      <c r="D859" s="2" t="s">
        <v>35</v>
      </c>
      <c r="E859" s="3">
        <v>1245</v>
      </c>
      <c r="F859" s="3">
        <v>4577.2</v>
      </c>
      <c r="G859" s="3">
        <v>5126.4639999999999</v>
      </c>
      <c r="H859" s="3">
        <v>915.44</v>
      </c>
      <c r="I859" s="4" t="s">
        <v>40</v>
      </c>
    </row>
    <row r="860" spans="1:9" ht="18" customHeight="1">
      <c r="A860" s="1">
        <v>2024</v>
      </c>
      <c r="B860" s="1" t="s">
        <v>9</v>
      </c>
      <c r="C860" s="1" t="s">
        <v>38</v>
      </c>
      <c r="D860" s="5" t="s">
        <v>30</v>
      </c>
      <c r="E860" s="6">
        <v>644</v>
      </c>
      <c r="F860" s="6">
        <v>5743.5</v>
      </c>
      <c r="G860" s="6">
        <v>6432.72</v>
      </c>
      <c r="H860" s="3">
        <v>1148.7</v>
      </c>
      <c r="I860" s="4" t="s">
        <v>40</v>
      </c>
    </row>
    <row r="861" spans="1:9" ht="18" customHeight="1">
      <c r="A861" s="1">
        <v>2024</v>
      </c>
      <c r="B861" s="1" t="s">
        <v>9</v>
      </c>
      <c r="C861" s="1" t="s">
        <v>12</v>
      </c>
      <c r="D861" s="5" t="s">
        <v>29</v>
      </c>
      <c r="E861" s="6">
        <v>643</v>
      </c>
      <c r="F861" s="6">
        <v>7000</v>
      </c>
      <c r="G861" s="6">
        <v>7840</v>
      </c>
      <c r="H861" s="3">
        <v>1400</v>
      </c>
      <c r="I861" s="4" t="s">
        <v>42</v>
      </c>
    </row>
    <row r="862" spans="1:9" ht="18" customHeight="1">
      <c r="A862" s="1">
        <v>2024</v>
      </c>
      <c r="B862" s="1" t="s">
        <v>9</v>
      </c>
      <c r="C862" s="1" t="s">
        <v>38</v>
      </c>
      <c r="D862" s="5" t="s">
        <v>31</v>
      </c>
      <c r="E862" s="6">
        <v>455</v>
      </c>
      <c r="F862" s="6">
        <v>4578.6000000000004</v>
      </c>
      <c r="G862" s="6">
        <v>5128.0320000000002</v>
      </c>
      <c r="H862" s="3">
        <v>915.72000000000014</v>
      </c>
      <c r="I862" s="4" t="s">
        <v>42</v>
      </c>
    </row>
    <row r="863" spans="1:9" ht="18" customHeight="1">
      <c r="A863" s="1">
        <v>2024</v>
      </c>
      <c r="B863" s="1" t="s">
        <v>9</v>
      </c>
      <c r="C863" s="1" t="s">
        <v>12</v>
      </c>
      <c r="D863" s="5" t="s">
        <v>28</v>
      </c>
      <c r="E863" s="7">
        <v>345</v>
      </c>
      <c r="F863" s="7">
        <v>7000</v>
      </c>
      <c r="G863" s="7">
        <v>7840</v>
      </c>
      <c r="H863" s="3">
        <v>1400</v>
      </c>
      <c r="I863" s="4" t="s">
        <v>42</v>
      </c>
    </row>
    <row r="864" spans="1:9" ht="18" customHeight="1">
      <c r="A864" s="1">
        <v>2024</v>
      </c>
      <c r="B864" s="1" t="s">
        <v>9</v>
      </c>
      <c r="C864" s="1" t="s">
        <v>13</v>
      </c>
      <c r="D864" s="2" t="s">
        <v>33</v>
      </c>
      <c r="E864" s="3">
        <v>122</v>
      </c>
      <c r="F864" s="3">
        <v>100</v>
      </c>
      <c r="G864" s="3">
        <v>112</v>
      </c>
      <c r="H864" s="3">
        <v>20</v>
      </c>
      <c r="I864" s="4" t="s">
        <v>42</v>
      </c>
    </row>
    <row r="865" spans="1:9" ht="18" customHeight="1">
      <c r="A865" s="1">
        <v>2024</v>
      </c>
      <c r="B865" s="1" t="s">
        <v>9</v>
      </c>
      <c r="C865" s="1" t="s">
        <v>15</v>
      </c>
      <c r="D865" s="5" t="s">
        <v>26</v>
      </c>
      <c r="E865" s="6">
        <v>78</v>
      </c>
      <c r="F865" s="6">
        <v>4577.2</v>
      </c>
      <c r="G865" s="6">
        <v>5126.4639999999999</v>
      </c>
      <c r="H865" s="3">
        <v>915.44</v>
      </c>
      <c r="I865" s="4" t="s">
        <v>42</v>
      </c>
    </row>
    <row r="866" spans="1:9" ht="18" customHeight="1">
      <c r="A866" s="1">
        <v>2024</v>
      </c>
      <c r="B866" s="1" t="s">
        <v>9</v>
      </c>
      <c r="C866" s="1" t="s">
        <v>15</v>
      </c>
      <c r="D866" s="5" t="s">
        <v>24</v>
      </c>
      <c r="E866" s="6">
        <v>76</v>
      </c>
      <c r="F866" s="6">
        <v>4576.8999999999996</v>
      </c>
      <c r="G866" s="6">
        <v>5126.1279999999997</v>
      </c>
      <c r="H866" s="3">
        <v>915.38</v>
      </c>
      <c r="I866" s="4" t="s">
        <v>42</v>
      </c>
    </row>
    <row r="867" spans="1:9" ht="18" customHeight="1">
      <c r="A867" s="1">
        <v>2024</v>
      </c>
      <c r="B867" s="1" t="s">
        <v>9</v>
      </c>
      <c r="C867" s="1" t="s">
        <v>15</v>
      </c>
      <c r="D867" s="5" t="s">
        <v>25</v>
      </c>
      <c r="E867" s="6">
        <v>46</v>
      </c>
      <c r="F867" s="6">
        <v>200</v>
      </c>
      <c r="G867" s="6">
        <v>224</v>
      </c>
      <c r="H867" s="3">
        <v>40</v>
      </c>
      <c r="I867" s="4" t="s">
        <v>42</v>
      </c>
    </row>
    <row r="868" spans="1:9" ht="18" customHeight="1">
      <c r="A868" s="1">
        <v>2024</v>
      </c>
      <c r="B868" s="1" t="s">
        <v>9</v>
      </c>
      <c r="C868" s="1" t="s">
        <v>15</v>
      </c>
      <c r="D868" s="5" t="s">
        <v>23</v>
      </c>
      <c r="E868" s="6">
        <v>34</v>
      </c>
      <c r="F868" s="6">
        <v>4576.8</v>
      </c>
      <c r="G868" s="6">
        <v>5126.0160000000005</v>
      </c>
      <c r="H868" s="3">
        <v>915.36000000000013</v>
      </c>
      <c r="I868" s="4" t="s">
        <v>42</v>
      </c>
    </row>
    <row r="869" spans="1:9" ht="18" customHeight="1">
      <c r="A869" s="1">
        <v>2024</v>
      </c>
      <c r="B869" s="1" t="s">
        <v>9</v>
      </c>
      <c r="C869" s="1" t="s">
        <v>13</v>
      </c>
      <c r="D869" s="2" t="s">
        <v>34</v>
      </c>
      <c r="E869" s="3">
        <v>7</v>
      </c>
      <c r="F869" s="3">
        <v>200</v>
      </c>
      <c r="G869" s="3">
        <v>224</v>
      </c>
      <c r="H869" s="3">
        <v>40</v>
      </c>
      <c r="I869" s="4" t="s">
        <v>42</v>
      </c>
    </row>
    <row r="870" spans="1:9" ht="18" customHeight="1">
      <c r="A870" s="1">
        <v>2024</v>
      </c>
      <c r="B870" s="1" t="s">
        <v>9</v>
      </c>
      <c r="C870" s="1" t="s">
        <v>15</v>
      </c>
      <c r="D870" s="5" t="s">
        <v>27</v>
      </c>
      <c r="E870" s="6">
        <v>3</v>
      </c>
      <c r="F870" s="6">
        <v>4577.3</v>
      </c>
      <c r="G870" s="6">
        <v>5126.576</v>
      </c>
      <c r="H870" s="3">
        <v>915.46</v>
      </c>
      <c r="I870" s="4" t="s">
        <v>42</v>
      </c>
    </row>
    <row r="871" spans="1:9" ht="18" customHeight="1">
      <c r="A871" s="1">
        <v>2024</v>
      </c>
      <c r="B871" s="1" t="s">
        <v>9</v>
      </c>
      <c r="C871" s="1" t="s">
        <v>32</v>
      </c>
      <c r="D871" s="5" t="s">
        <v>32</v>
      </c>
      <c r="E871" s="6">
        <v>2</v>
      </c>
      <c r="F871" s="6">
        <v>6600</v>
      </c>
      <c r="G871" s="6">
        <v>7392</v>
      </c>
      <c r="H871" s="3">
        <v>1320</v>
      </c>
      <c r="I871" s="4" t="s">
        <v>42</v>
      </c>
    </row>
    <row r="872" spans="1:9" ht="18" customHeight="1">
      <c r="A872" s="1">
        <v>2024</v>
      </c>
      <c r="B872" s="1" t="s">
        <v>10</v>
      </c>
      <c r="C872" s="1" t="s">
        <v>14</v>
      </c>
      <c r="D872" s="2" t="s">
        <v>36</v>
      </c>
      <c r="E872" s="3">
        <v>3566</v>
      </c>
      <c r="F872" s="3">
        <v>4577.3</v>
      </c>
      <c r="G872" s="3">
        <v>5126.576</v>
      </c>
      <c r="H872" s="3">
        <v>915.46</v>
      </c>
      <c r="I872" s="4" t="s">
        <v>42</v>
      </c>
    </row>
    <row r="873" spans="1:9" ht="18" customHeight="1">
      <c r="A873" s="1">
        <v>2024</v>
      </c>
      <c r="B873" s="1" t="s">
        <v>10</v>
      </c>
      <c r="C873" s="1" t="s">
        <v>14</v>
      </c>
      <c r="D873" s="2" t="s">
        <v>37</v>
      </c>
      <c r="E873" s="3">
        <v>2498</v>
      </c>
      <c r="F873" s="3">
        <v>8000</v>
      </c>
      <c r="G873" s="3">
        <v>8960</v>
      </c>
      <c r="H873" s="3">
        <v>1600</v>
      </c>
      <c r="I873" s="4" t="s">
        <v>42</v>
      </c>
    </row>
    <row r="874" spans="1:9" ht="18" customHeight="1">
      <c r="A874" s="1">
        <v>2024</v>
      </c>
      <c r="B874" s="1" t="s">
        <v>10</v>
      </c>
      <c r="C874" s="1" t="s">
        <v>13</v>
      </c>
      <c r="D874" s="2" t="s">
        <v>35</v>
      </c>
      <c r="E874" s="3">
        <v>1245</v>
      </c>
      <c r="F874" s="3">
        <v>4577.2</v>
      </c>
      <c r="G874" s="3">
        <v>5126.4639999999999</v>
      </c>
      <c r="H874" s="3">
        <v>915.44</v>
      </c>
      <c r="I874" s="4" t="s">
        <v>42</v>
      </c>
    </row>
    <row r="875" spans="1:9" ht="18" customHeight="1">
      <c r="A875" s="1">
        <v>2024</v>
      </c>
      <c r="B875" s="1" t="s">
        <v>10</v>
      </c>
      <c r="C875" s="1" t="s">
        <v>38</v>
      </c>
      <c r="D875" s="5" t="s">
        <v>30</v>
      </c>
      <c r="E875" s="6">
        <v>644</v>
      </c>
      <c r="F875" s="6">
        <v>5743.5</v>
      </c>
      <c r="G875" s="6">
        <v>6432.72</v>
      </c>
      <c r="H875" s="3">
        <v>1148.7</v>
      </c>
      <c r="I875" s="4" t="s">
        <v>42</v>
      </c>
    </row>
    <row r="876" spans="1:9" ht="18" customHeight="1">
      <c r="A876" s="1">
        <v>2024</v>
      </c>
      <c r="B876" s="1" t="s">
        <v>10</v>
      </c>
      <c r="C876" s="1" t="s">
        <v>12</v>
      </c>
      <c r="D876" s="5" t="s">
        <v>29</v>
      </c>
      <c r="E876" s="6">
        <v>643</v>
      </c>
      <c r="F876" s="6">
        <v>7000</v>
      </c>
      <c r="G876" s="6">
        <v>7840</v>
      </c>
      <c r="H876" s="3">
        <v>1400</v>
      </c>
      <c r="I876" s="4" t="s">
        <v>42</v>
      </c>
    </row>
    <row r="877" spans="1:9" ht="18" customHeight="1">
      <c r="A877" s="1">
        <v>2024</v>
      </c>
      <c r="B877" s="1" t="s">
        <v>10</v>
      </c>
      <c r="C877" s="1" t="s">
        <v>38</v>
      </c>
      <c r="D877" s="5" t="s">
        <v>31</v>
      </c>
      <c r="E877" s="6">
        <v>455</v>
      </c>
      <c r="F877" s="6">
        <v>4578.6000000000004</v>
      </c>
      <c r="G877" s="6">
        <v>5128.0320000000002</v>
      </c>
      <c r="H877" s="3">
        <v>915.72000000000014</v>
      </c>
      <c r="I877" s="4" t="s">
        <v>42</v>
      </c>
    </row>
    <row r="878" spans="1:9" ht="18" customHeight="1">
      <c r="A878" s="1">
        <v>2024</v>
      </c>
      <c r="B878" s="1" t="s">
        <v>10</v>
      </c>
      <c r="C878" s="1" t="s">
        <v>12</v>
      </c>
      <c r="D878" s="5" t="s">
        <v>28</v>
      </c>
      <c r="E878" s="7">
        <v>345</v>
      </c>
      <c r="F878" s="7">
        <v>7000</v>
      </c>
      <c r="G878" s="7">
        <v>7840</v>
      </c>
      <c r="H878" s="3">
        <v>1400</v>
      </c>
      <c r="I878" s="4" t="s">
        <v>42</v>
      </c>
    </row>
    <row r="879" spans="1:9" ht="18" customHeight="1">
      <c r="A879" s="1">
        <v>2024</v>
      </c>
      <c r="B879" s="1" t="s">
        <v>10</v>
      </c>
      <c r="C879" s="1" t="s">
        <v>13</v>
      </c>
      <c r="D879" s="2" t="s">
        <v>33</v>
      </c>
      <c r="E879" s="3">
        <v>122</v>
      </c>
      <c r="F879" s="3">
        <v>100</v>
      </c>
      <c r="G879" s="3">
        <v>112</v>
      </c>
      <c r="H879" s="3">
        <v>20</v>
      </c>
      <c r="I879" s="4" t="s">
        <v>42</v>
      </c>
    </row>
    <row r="880" spans="1:9" ht="18" customHeight="1">
      <c r="A880" s="1">
        <v>2024</v>
      </c>
      <c r="B880" s="1" t="s">
        <v>10</v>
      </c>
      <c r="C880" s="1" t="s">
        <v>15</v>
      </c>
      <c r="D880" s="5" t="s">
        <v>26</v>
      </c>
      <c r="E880" s="6">
        <v>78</v>
      </c>
      <c r="F880" s="6">
        <v>4577.2</v>
      </c>
      <c r="G880" s="6">
        <v>5126.4639999999999</v>
      </c>
      <c r="H880" s="3">
        <v>915.44</v>
      </c>
      <c r="I880" s="4" t="s">
        <v>42</v>
      </c>
    </row>
    <row r="881" spans="1:9" ht="18" customHeight="1">
      <c r="A881" s="1">
        <v>2024</v>
      </c>
      <c r="B881" s="1" t="s">
        <v>10</v>
      </c>
      <c r="C881" s="1" t="s">
        <v>15</v>
      </c>
      <c r="D881" s="5" t="s">
        <v>24</v>
      </c>
      <c r="E881" s="6">
        <v>76</v>
      </c>
      <c r="F881" s="6">
        <v>4576.8999999999996</v>
      </c>
      <c r="G881" s="6">
        <v>5126.1279999999997</v>
      </c>
      <c r="H881" s="3">
        <v>915.38</v>
      </c>
      <c r="I881" s="4" t="s">
        <v>42</v>
      </c>
    </row>
    <row r="882" spans="1:9" ht="18" customHeight="1">
      <c r="A882" s="1">
        <v>2024</v>
      </c>
      <c r="B882" s="1" t="s">
        <v>10</v>
      </c>
      <c r="C882" s="1" t="s">
        <v>15</v>
      </c>
      <c r="D882" s="5" t="s">
        <v>25</v>
      </c>
      <c r="E882" s="6">
        <v>46</v>
      </c>
      <c r="F882" s="6">
        <v>200</v>
      </c>
      <c r="G882" s="6">
        <v>224</v>
      </c>
      <c r="H882" s="3">
        <v>40</v>
      </c>
      <c r="I882" s="4" t="s">
        <v>42</v>
      </c>
    </row>
    <row r="883" spans="1:9" ht="18" customHeight="1">
      <c r="A883" s="1">
        <v>2024</v>
      </c>
      <c r="B883" s="1" t="s">
        <v>10</v>
      </c>
      <c r="C883" s="1" t="s">
        <v>15</v>
      </c>
      <c r="D883" s="5" t="s">
        <v>23</v>
      </c>
      <c r="E883" s="6">
        <v>34</v>
      </c>
      <c r="F883" s="6">
        <v>4576.8</v>
      </c>
      <c r="G883" s="6">
        <v>5126.0160000000005</v>
      </c>
      <c r="H883" s="3">
        <v>915.36000000000013</v>
      </c>
      <c r="I883" s="4" t="s">
        <v>42</v>
      </c>
    </row>
    <row r="884" spans="1:9" ht="18" customHeight="1">
      <c r="A884" s="1">
        <v>2024</v>
      </c>
      <c r="B884" s="1" t="s">
        <v>10</v>
      </c>
      <c r="C884" s="1" t="s">
        <v>13</v>
      </c>
      <c r="D884" s="2" t="s">
        <v>34</v>
      </c>
      <c r="E884" s="3">
        <v>7</v>
      </c>
      <c r="F884" s="3">
        <v>200</v>
      </c>
      <c r="G884" s="3">
        <v>224</v>
      </c>
      <c r="H884" s="3">
        <v>40</v>
      </c>
      <c r="I884" s="4" t="s">
        <v>42</v>
      </c>
    </row>
    <row r="885" spans="1:9" ht="18" customHeight="1">
      <c r="A885" s="1">
        <v>2024</v>
      </c>
      <c r="B885" s="1" t="s">
        <v>10</v>
      </c>
      <c r="C885" s="1" t="s">
        <v>15</v>
      </c>
      <c r="D885" s="5" t="s">
        <v>27</v>
      </c>
      <c r="E885" s="6">
        <v>3</v>
      </c>
      <c r="F885" s="6">
        <v>4577.3</v>
      </c>
      <c r="G885" s="6">
        <v>5126.576</v>
      </c>
      <c r="H885" s="3">
        <v>915.46</v>
      </c>
      <c r="I885" s="4" t="s">
        <v>42</v>
      </c>
    </row>
    <row r="886" spans="1:9" ht="18" customHeight="1">
      <c r="A886" s="1">
        <v>2024</v>
      </c>
      <c r="B886" s="1" t="s">
        <v>10</v>
      </c>
      <c r="C886" s="1" t="s">
        <v>32</v>
      </c>
      <c r="D886" s="5" t="s">
        <v>32</v>
      </c>
      <c r="E886" s="6">
        <v>2</v>
      </c>
      <c r="F886" s="6">
        <v>6600</v>
      </c>
      <c r="G886" s="6">
        <v>7392</v>
      </c>
      <c r="H886" s="3">
        <v>1320</v>
      </c>
      <c r="I886" s="4" t="s">
        <v>40</v>
      </c>
    </row>
    <row r="887" spans="1:9" ht="18" customHeight="1">
      <c r="A887" s="1">
        <v>2024</v>
      </c>
      <c r="B887" s="1" t="s">
        <v>11</v>
      </c>
      <c r="C887" s="1" t="s">
        <v>14</v>
      </c>
      <c r="D887" s="2" t="s">
        <v>36</v>
      </c>
      <c r="E887" s="3">
        <v>3566</v>
      </c>
      <c r="F887" s="3">
        <v>4577.3</v>
      </c>
      <c r="G887" s="3">
        <v>5126.576</v>
      </c>
      <c r="H887" s="3">
        <v>915.46</v>
      </c>
      <c r="I887" s="4" t="s">
        <v>40</v>
      </c>
    </row>
    <row r="888" spans="1:9" ht="18" customHeight="1">
      <c r="A888" s="1">
        <v>2024</v>
      </c>
      <c r="B888" s="1" t="s">
        <v>11</v>
      </c>
      <c r="C888" s="1" t="s">
        <v>14</v>
      </c>
      <c r="D888" s="2" t="s">
        <v>37</v>
      </c>
      <c r="E888" s="3">
        <v>2498</v>
      </c>
      <c r="F888" s="3">
        <v>8000</v>
      </c>
      <c r="G888" s="3">
        <v>8960</v>
      </c>
      <c r="H888" s="3">
        <v>1600</v>
      </c>
      <c r="I888" s="4" t="s">
        <v>40</v>
      </c>
    </row>
    <row r="889" spans="1:9" ht="18" customHeight="1">
      <c r="A889" s="1">
        <v>2024</v>
      </c>
      <c r="B889" s="1" t="s">
        <v>11</v>
      </c>
      <c r="C889" s="1" t="s">
        <v>13</v>
      </c>
      <c r="D889" s="2" t="s">
        <v>35</v>
      </c>
      <c r="E889" s="3">
        <v>1245</v>
      </c>
      <c r="F889" s="3">
        <v>4577.2</v>
      </c>
      <c r="G889" s="3">
        <v>5126.4639999999999</v>
      </c>
      <c r="H889" s="3">
        <v>915.44</v>
      </c>
      <c r="I889" s="4" t="s">
        <v>40</v>
      </c>
    </row>
    <row r="890" spans="1:9" ht="18" customHeight="1">
      <c r="A890" s="1">
        <v>2024</v>
      </c>
      <c r="B890" s="1" t="s">
        <v>11</v>
      </c>
      <c r="C890" s="1" t="s">
        <v>38</v>
      </c>
      <c r="D890" s="5" t="s">
        <v>30</v>
      </c>
      <c r="E890" s="6">
        <v>644</v>
      </c>
      <c r="F890" s="6">
        <v>5743.5</v>
      </c>
      <c r="G890" s="6">
        <v>6432.72</v>
      </c>
      <c r="H890" s="3">
        <v>1148.7</v>
      </c>
      <c r="I890" s="4" t="s">
        <v>40</v>
      </c>
    </row>
    <row r="891" spans="1:9" ht="18" customHeight="1">
      <c r="A891" s="1">
        <v>2024</v>
      </c>
      <c r="B891" s="1" t="s">
        <v>11</v>
      </c>
      <c r="C891" s="1" t="s">
        <v>12</v>
      </c>
      <c r="D891" s="5" t="s">
        <v>29</v>
      </c>
      <c r="E891" s="6">
        <v>643</v>
      </c>
      <c r="F891" s="6">
        <v>7000</v>
      </c>
      <c r="G891" s="6">
        <v>7840</v>
      </c>
      <c r="H891" s="3">
        <v>1400</v>
      </c>
      <c r="I891" s="4" t="s">
        <v>40</v>
      </c>
    </row>
    <row r="892" spans="1:9" ht="18" customHeight="1">
      <c r="A892" s="1">
        <v>2024</v>
      </c>
      <c r="B892" s="1" t="s">
        <v>11</v>
      </c>
      <c r="C892" s="1" t="s">
        <v>38</v>
      </c>
      <c r="D892" s="5" t="s">
        <v>31</v>
      </c>
      <c r="E892" s="6">
        <v>455</v>
      </c>
      <c r="F892" s="6">
        <v>4578.6000000000004</v>
      </c>
      <c r="G892" s="6">
        <v>5128.0320000000002</v>
      </c>
      <c r="H892" s="3">
        <v>915.72000000000014</v>
      </c>
      <c r="I892" s="4" t="s">
        <v>40</v>
      </c>
    </row>
    <row r="893" spans="1:9" ht="18" customHeight="1">
      <c r="A893" s="1">
        <v>2024</v>
      </c>
      <c r="B893" s="1" t="s">
        <v>11</v>
      </c>
      <c r="C893" s="1" t="s">
        <v>12</v>
      </c>
      <c r="D893" s="5" t="s">
        <v>28</v>
      </c>
      <c r="E893" s="7">
        <v>345</v>
      </c>
      <c r="F893" s="7">
        <v>7000</v>
      </c>
      <c r="G893" s="7">
        <v>7840</v>
      </c>
      <c r="H893" s="3">
        <v>1400</v>
      </c>
      <c r="I893" s="4" t="s">
        <v>40</v>
      </c>
    </row>
    <row r="894" spans="1:9" ht="18" customHeight="1">
      <c r="A894" s="1">
        <v>2024</v>
      </c>
      <c r="B894" s="1" t="s">
        <v>11</v>
      </c>
      <c r="C894" s="1" t="s">
        <v>13</v>
      </c>
      <c r="D894" s="2" t="s">
        <v>33</v>
      </c>
      <c r="E894" s="3">
        <v>122</v>
      </c>
      <c r="F894" s="3">
        <v>100</v>
      </c>
      <c r="G894" s="3">
        <v>112</v>
      </c>
      <c r="H894" s="3">
        <v>20</v>
      </c>
      <c r="I894" s="4" t="s">
        <v>40</v>
      </c>
    </row>
    <row r="895" spans="1:9" ht="18" customHeight="1">
      <c r="A895" s="1">
        <v>2024</v>
      </c>
      <c r="B895" s="1" t="s">
        <v>11</v>
      </c>
      <c r="C895" s="1" t="s">
        <v>15</v>
      </c>
      <c r="D895" s="5" t="s">
        <v>26</v>
      </c>
      <c r="E895" s="6">
        <v>78</v>
      </c>
      <c r="F895" s="6">
        <v>4577.2</v>
      </c>
      <c r="G895" s="6">
        <v>5126.4639999999999</v>
      </c>
      <c r="H895" s="3">
        <v>915.44</v>
      </c>
      <c r="I895" s="4" t="s">
        <v>40</v>
      </c>
    </row>
    <row r="896" spans="1:9" ht="18" customHeight="1">
      <c r="A896" s="1">
        <v>2024</v>
      </c>
      <c r="B896" s="1" t="s">
        <v>11</v>
      </c>
      <c r="C896" s="1" t="s">
        <v>15</v>
      </c>
      <c r="D896" s="5" t="s">
        <v>24</v>
      </c>
      <c r="E896" s="6">
        <v>76</v>
      </c>
      <c r="F896" s="6">
        <v>4576.8999999999996</v>
      </c>
      <c r="G896" s="6">
        <v>5126.1279999999997</v>
      </c>
      <c r="H896" s="3">
        <v>915.38</v>
      </c>
      <c r="I896" s="4" t="s">
        <v>40</v>
      </c>
    </row>
    <row r="897" spans="1:9" ht="18" customHeight="1">
      <c r="A897" s="1">
        <v>2024</v>
      </c>
      <c r="B897" s="1" t="s">
        <v>11</v>
      </c>
      <c r="C897" s="1" t="s">
        <v>15</v>
      </c>
      <c r="D897" s="5" t="s">
        <v>25</v>
      </c>
      <c r="E897" s="6">
        <v>46</v>
      </c>
      <c r="F897" s="6">
        <v>200</v>
      </c>
      <c r="G897" s="6">
        <v>224</v>
      </c>
      <c r="H897" s="3">
        <v>40</v>
      </c>
      <c r="I897" s="4" t="s">
        <v>40</v>
      </c>
    </row>
    <row r="898" spans="1:9" ht="18" customHeight="1">
      <c r="A898" s="1">
        <v>2024</v>
      </c>
      <c r="B898" s="1" t="s">
        <v>11</v>
      </c>
      <c r="C898" s="1" t="s">
        <v>15</v>
      </c>
      <c r="D898" s="5" t="s">
        <v>23</v>
      </c>
      <c r="E898" s="6">
        <v>34</v>
      </c>
      <c r="F898" s="6">
        <v>4576.8</v>
      </c>
      <c r="G898" s="6">
        <v>5126.0160000000005</v>
      </c>
      <c r="H898" s="3">
        <v>915.36000000000013</v>
      </c>
      <c r="I898" s="4" t="s">
        <v>40</v>
      </c>
    </row>
    <row r="899" spans="1:9" ht="18" customHeight="1">
      <c r="A899" s="1">
        <v>2024</v>
      </c>
      <c r="B899" s="1" t="s">
        <v>11</v>
      </c>
      <c r="C899" s="1" t="s">
        <v>13</v>
      </c>
      <c r="D899" s="2" t="s">
        <v>34</v>
      </c>
      <c r="E899" s="3">
        <v>7</v>
      </c>
      <c r="F899" s="3">
        <v>200</v>
      </c>
      <c r="G899" s="3">
        <v>224</v>
      </c>
      <c r="H899" s="3">
        <v>40</v>
      </c>
      <c r="I899" s="4" t="s">
        <v>40</v>
      </c>
    </row>
    <row r="900" spans="1:9" ht="18" customHeight="1">
      <c r="A900" s="1">
        <v>2024</v>
      </c>
      <c r="B900" s="1" t="s">
        <v>11</v>
      </c>
      <c r="C900" s="1" t="s">
        <v>15</v>
      </c>
      <c r="D900" s="5" t="s">
        <v>27</v>
      </c>
      <c r="E900" s="6">
        <v>3</v>
      </c>
      <c r="F900" s="6">
        <v>4577.3</v>
      </c>
      <c r="G900" s="6">
        <v>5126.576</v>
      </c>
      <c r="H900" s="3">
        <v>915.46</v>
      </c>
      <c r="I900" s="4" t="s">
        <v>40</v>
      </c>
    </row>
    <row r="901" spans="1:9" ht="18" customHeight="1">
      <c r="A901" s="1">
        <v>2024</v>
      </c>
      <c r="B901" s="1" t="s">
        <v>11</v>
      </c>
      <c r="C901" s="1" t="s">
        <v>32</v>
      </c>
      <c r="D901" s="5" t="s">
        <v>32</v>
      </c>
      <c r="E901" s="6">
        <v>2</v>
      </c>
      <c r="F901" s="6">
        <v>6600</v>
      </c>
      <c r="G901" s="6">
        <v>7392</v>
      </c>
      <c r="H901" s="3">
        <v>1320</v>
      </c>
      <c r="I901" s="4" t="s">
        <v>40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90E5-3B1C-41E9-BCEC-599AAEA1D730}">
  <sheetPr>
    <tabColor theme="1"/>
  </sheetPr>
  <dimension ref="A1:D31"/>
  <sheetViews>
    <sheetView showGridLines="0" zoomScaleNormal="85" workbookViewId="0">
      <selection sqref="A1:D31"/>
    </sheetView>
  </sheetViews>
  <sheetFormatPr defaultColWidth="8.77734375" defaultRowHeight="18" customHeight="1"/>
  <cols>
    <col min="1" max="1" width="10" style="1" bestFit="1" customWidth="1"/>
    <col min="2" max="2" width="13.77734375" style="1" bestFit="1" customWidth="1"/>
    <col min="3" max="3" width="13.33203125" style="1" bestFit="1" customWidth="1"/>
    <col min="4" max="4" width="11.77734375" style="1" bestFit="1" customWidth="1"/>
    <col min="5" max="16384" width="8.77734375" style="1"/>
  </cols>
  <sheetData>
    <row r="1" spans="1:4" ht="28.95" customHeight="1">
      <c r="A1" s="30" t="s">
        <v>16</v>
      </c>
      <c r="B1" s="31" t="s">
        <v>71</v>
      </c>
      <c r="C1" s="30" t="s">
        <v>70</v>
      </c>
      <c r="D1" s="30" t="s">
        <v>69</v>
      </c>
    </row>
    <row r="2" spans="1:4" ht="18" customHeight="1">
      <c r="A2" s="29">
        <v>2020</v>
      </c>
      <c r="B2" s="29" t="s">
        <v>68</v>
      </c>
      <c r="C2" s="28">
        <v>364236</v>
      </c>
      <c r="D2" s="27">
        <v>501558.1999999999</v>
      </c>
    </row>
    <row r="3" spans="1:4" ht="18" customHeight="1">
      <c r="A3" s="29">
        <v>2020</v>
      </c>
      <c r="B3" s="29" t="s">
        <v>66</v>
      </c>
      <c r="C3" s="28">
        <v>197480</v>
      </c>
      <c r="D3" s="27">
        <v>360897.68000000005</v>
      </c>
    </row>
    <row r="4" spans="1:4" ht="18" customHeight="1">
      <c r="A4" s="29">
        <v>2020</v>
      </c>
      <c r="B4" s="29" t="s">
        <v>67</v>
      </c>
      <c r="C4" s="28">
        <v>187412</v>
      </c>
      <c r="D4" s="27">
        <v>227490.12000000002</v>
      </c>
    </row>
    <row r="5" spans="1:4" ht="18" customHeight="1">
      <c r="A5" s="29">
        <v>2020</v>
      </c>
      <c r="B5" s="29" t="s">
        <v>65</v>
      </c>
      <c r="C5" s="28">
        <v>167840</v>
      </c>
      <c r="D5" s="27">
        <v>281795.8000000001</v>
      </c>
    </row>
    <row r="6" spans="1:4" ht="18" customHeight="1">
      <c r="A6" s="29">
        <v>2020</v>
      </c>
      <c r="B6" s="29" t="s">
        <v>63</v>
      </c>
      <c r="C6" s="28">
        <v>126472</v>
      </c>
      <c r="D6" s="27">
        <v>206264.59999999995</v>
      </c>
    </row>
    <row r="7" spans="1:4" ht="18" customHeight="1">
      <c r="A7" s="29">
        <v>2020</v>
      </c>
      <c r="B7" s="29" t="s">
        <v>64</v>
      </c>
      <c r="C7" s="28">
        <v>125960</v>
      </c>
      <c r="D7" s="27">
        <v>202419.35999999975</v>
      </c>
    </row>
    <row r="8" spans="1:4" ht="18" customHeight="1">
      <c r="A8" s="29">
        <v>2021</v>
      </c>
      <c r="B8" s="29" t="s">
        <v>68</v>
      </c>
      <c r="C8" s="28">
        <v>342724</v>
      </c>
      <c r="D8" s="27">
        <v>509978.03999999992</v>
      </c>
    </row>
    <row r="9" spans="1:4" ht="18" customHeight="1">
      <c r="A9" s="29">
        <v>2021</v>
      </c>
      <c r="B9" s="29" t="s">
        <v>66</v>
      </c>
      <c r="C9" s="28">
        <v>238460</v>
      </c>
      <c r="D9" s="27">
        <v>280188.47999999992</v>
      </c>
    </row>
    <row r="10" spans="1:4" ht="18" customHeight="1">
      <c r="A10" s="29">
        <v>2021</v>
      </c>
      <c r="B10" s="29" t="s">
        <v>67</v>
      </c>
      <c r="C10" s="28">
        <v>231288</v>
      </c>
      <c r="D10" s="27">
        <v>209586.52000000019</v>
      </c>
    </row>
    <row r="11" spans="1:4" ht="18" customHeight="1">
      <c r="A11" s="29">
        <v>2021</v>
      </c>
      <c r="B11" s="29" t="s">
        <v>65</v>
      </c>
      <c r="C11" s="28">
        <v>210228</v>
      </c>
      <c r="D11" s="27">
        <v>273633.36</v>
      </c>
    </row>
    <row r="12" spans="1:4" ht="18" customHeight="1">
      <c r="A12" s="29">
        <v>2021</v>
      </c>
      <c r="B12" s="29" t="s">
        <v>64</v>
      </c>
      <c r="C12" s="28">
        <v>135984</v>
      </c>
      <c r="D12" s="27">
        <v>204158.23999999973</v>
      </c>
    </row>
    <row r="13" spans="1:4" ht="18" customHeight="1">
      <c r="A13" s="29">
        <v>2021</v>
      </c>
      <c r="B13" s="29" t="s">
        <v>63</v>
      </c>
      <c r="C13" s="28">
        <v>128888</v>
      </c>
      <c r="D13" s="27">
        <v>275347.0400000001</v>
      </c>
    </row>
    <row r="14" spans="1:4" ht="18" customHeight="1">
      <c r="A14" s="29">
        <v>2022</v>
      </c>
      <c r="B14" s="29" t="s">
        <v>68</v>
      </c>
      <c r="C14" s="28">
        <v>365892</v>
      </c>
      <c r="D14" s="27">
        <v>524449.6399999999</v>
      </c>
    </row>
    <row r="15" spans="1:4" ht="18" customHeight="1">
      <c r="A15" s="29">
        <v>2022</v>
      </c>
      <c r="B15" s="29" t="s">
        <v>67</v>
      </c>
      <c r="C15" s="28">
        <v>188312</v>
      </c>
      <c r="D15" s="27">
        <v>201424.08000000007</v>
      </c>
    </row>
    <row r="16" spans="1:4" ht="18" customHeight="1">
      <c r="A16" s="29">
        <v>2022</v>
      </c>
      <c r="B16" s="29" t="s">
        <v>66</v>
      </c>
      <c r="C16" s="28">
        <v>387584</v>
      </c>
      <c r="D16" s="27">
        <v>700000</v>
      </c>
    </row>
    <row r="17" spans="1:4" ht="18" customHeight="1">
      <c r="A17" s="29">
        <v>2022</v>
      </c>
      <c r="B17" s="29" t="s">
        <v>65</v>
      </c>
      <c r="C17" s="28">
        <v>178572</v>
      </c>
      <c r="D17" s="27">
        <v>255357.95999999996</v>
      </c>
    </row>
    <row r="18" spans="1:4" ht="18" customHeight="1">
      <c r="A18" s="29">
        <v>2022</v>
      </c>
      <c r="B18" s="29" t="s">
        <v>63</v>
      </c>
      <c r="C18" s="28">
        <v>127296</v>
      </c>
      <c r="D18" s="27">
        <v>181256.00000000003</v>
      </c>
    </row>
    <row r="19" spans="1:4" ht="18" customHeight="1">
      <c r="A19" s="29">
        <v>2022</v>
      </c>
      <c r="B19" s="29" t="s">
        <v>64</v>
      </c>
      <c r="C19" s="28">
        <v>125136</v>
      </c>
      <c r="D19" s="27">
        <v>199811.0399999998</v>
      </c>
    </row>
    <row r="20" spans="1:4" ht="18" customHeight="1">
      <c r="A20" s="29">
        <v>2023</v>
      </c>
      <c r="B20" s="29" t="s">
        <v>68</v>
      </c>
      <c r="C20" s="28">
        <v>204528</v>
      </c>
      <c r="D20" s="27">
        <v>292475.04000000004</v>
      </c>
    </row>
    <row r="21" spans="1:4" ht="18" customHeight="1">
      <c r="A21" s="29">
        <v>2023</v>
      </c>
      <c r="B21" s="29" t="s">
        <v>65</v>
      </c>
      <c r="C21" s="28">
        <v>129304</v>
      </c>
      <c r="D21" s="27">
        <v>184904.72</v>
      </c>
    </row>
    <row r="22" spans="1:4" ht="18" customHeight="1">
      <c r="A22" s="29">
        <v>2023</v>
      </c>
      <c r="B22" s="29" t="s">
        <v>66</v>
      </c>
      <c r="C22" s="28">
        <v>127904</v>
      </c>
      <c r="D22" s="27">
        <v>182902.72000000003</v>
      </c>
    </row>
    <row r="23" spans="1:4" ht="18" customHeight="1">
      <c r="A23" s="29">
        <v>2023</v>
      </c>
      <c r="B23" s="29" t="s">
        <v>67</v>
      </c>
      <c r="C23" s="28">
        <v>219404</v>
      </c>
      <c r="D23" s="27">
        <v>212626.8</v>
      </c>
    </row>
    <row r="24" spans="1:4" ht="18" customHeight="1">
      <c r="A24" s="29">
        <v>2023</v>
      </c>
      <c r="B24" s="29" t="s">
        <v>64</v>
      </c>
      <c r="C24" s="28">
        <v>73912</v>
      </c>
      <c r="D24" s="27">
        <v>130072.80000000012</v>
      </c>
    </row>
    <row r="25" spans="1:4" ht="18" customHeight="1">
      <c r="A25" s="29">
        <v>2023</v>
      </c>
      <c r="B25" s="29" t="s">
        <v>63</v>
      </c>
      <c r="C25" s="28">
        <v>71992</v>
      </c>
      <c r="D25" s="27">
        <v>104238.15999999999</v>
      </c>
    </row>
    <row r="26" spans="1:4" ht="18" customHeight="1">
      <c r="A26" s="29">
        <v>2024</v>
      </c>
      <c r="B26" s="29" t="s">
        <v>68</v>
      </c>
      <c r="C26" s="28">
        <v>190380</v>
      </c>
      <c r="D26" s="27">
        <v>272243.39999999997</v>
      </c>
    </row>
    <row r="27" spans="1:4" ht="18" customHeight="1">
      <c r="A27" s="29">
        <v>2024</v>
      </c>
      <c r="B27" s="29" t="s">
        <v>67</v>
      </c>
      <c r="C27" s="28">
        <v>112620</v>
      </c>
      <c r="D27" s="27">
        <v>107044.07999999994</v>
      </c>
    </row>
    <row r="28" spans="1:4" ht="18" customHeight="1">
      <c r="A28" s="29">
        <v>2024</v>
      </c>
      <c r="B28" s="29" t="s">
        <v>66</v>
      </c>
      <c r="C28" s="28">
        <v>109940</v>
      </c>
      <c r="D28" s="27">
        <v>157214.20000000007</v>
      </c>
    </row>
    <row r="29" spans="1:4" ht="18" customHeight="1">
      <c r="A29" s="29">
        <v>2024</v>
      </c>
      <c r="B29" s="29" t="s">
        <v>65</v>
      </c>
      <c r="C29" s="28">
        <v>106948</v>
      </c>
      <c r="D29" s="27">
        <v>152935.63999999998</v>
      </c>
    </row>
    <row r="30" spans="1:4" ht="18" customHeight="1">
      <c r="A30" s="29">
        <v>2024</v>
      </c>
      <c r="B30" s="29" t="s">
        <v>64</v>
      </c>
      <c r="C30" s="28">
        <v>62256</v>
      </c>
      <c r="D30" s="27">
        <v>100660.56000000013</v>
      </c>
    </row>
    <row r="31" spans="1:4" ht="18" customHeight="1">
      <c r="A31" s="29">
        <v>2024</v>
      </c>
      <c r="B31" s="29" t="s">
        <v>63</v>
      </c>
      <c r="C31" s="28">
        <v>62240</v>
      </c>
      <c r="D31" s="27">
        <v>90151.200000000041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CC5E-D62C-43F4-9A98-C72CE00A2364}">
  <dimension ref="B2:M24"/>
  <sheetViews>
    <sheetView workbookViewId="0">
      <selection activeCell="J17" sqref="J17"/>
    </sheetView>
  </sheetViews>
  <sheetFormatPr defaultRowHeight="14.4"/>
  <cols>
    <col min="1" max="1" width="10.6640625" customWidth="1"/>
    <col min="2" max="2" width="16.6640625" bestFit="1" customWidth="1"/>
    <col min="3" max="3" width="14.44140625" bestFit="1" customWidth="1"/>
    <col min="4" max="4" width="15.44140625" bestFit="1" customWidth="1"/>
    <col min="6" max="6" width="16.6640625" bestFit="1" customWidth="1"/>
    <col min="7" max="7" width="14.44140625" bestFit="1" customWidth="1"/>
    <col min="8" max="8" width="15.44140625" bestFit="1" customWidth="1"/>
    <col min="9" max="9" width="14.109375" customWidth="1"/>
    <col min="10" max="10" width="13.6640625" customWidth="1"/>
    <col min="11" max="11" width="17.6640625" customWidth="1"/>
    <col min="12" max="12" width="11.44140625" customWidth="1"/>
    <col min="13" max="13" width="13" customWidth="1"/>
  </cols>
  <sheetData>
    <row r="2" spans="2:10">
      <c r="B2" s="25" t="s">
        <v>43</v>
      </c>
      <c r="C2" t="s">
        <v>72</v>
      </c>
      <c r="D2" t="s">
        <v>73</v>
      </c>
    </row>
    <row r="3" spans="2:10">
      <c r="B3" s="2" t="s">
        <v>63</v>
      </c>
      <c r="C3" s="3">
        <v>256184</v>
      </c>
      <c r="D3" s="26">
        <v>9.62965970070261E-2</v>
      </c>
      <c r="F3" t="s">
        <v>72</v>
      </c>
      <c r="G3" t="s">
        <v>74</v>
      </c>
      <c r="I3" t="s">
        <v>75</v>
      </c>
      <c r="J3" t="s">
        <v>76</v>
      </c>
    </row>
    <row r="4" spans="2:10">
      <c r="B4" s="2" t="s">
        <v>64</v>
      </c>
      <c r="C4" s="3">
        <v>261120</v>
      </c>
      <c r="D4" s="26">
        <v>9.815198220995322E-2</v>
      </c>
      <c r="F4">
        <v>2660364</v>
      </c>
      <c r="G4">
        <v>3815190.3999999994</v>
      </c>
      <c r="I4" s="20">
        <f>100%-J4</f>
        <v>0.30269168217659581</v>
      </c>
      <c r="J4" s="19">
        <f>GETPIVOTDATA("Suma z Amount",$F$3)/GETPIVOTDATA("Suma z Target",$F$3)</f>
        <v>0.69730831782340419</v>
      </c>
    </row>
    <row r="5" spans="2:10">
      <c r="B5" s="2" t="s">
        <v>68</v>
      </c>
      <c r="C5" s="3">
        <v>708616</v>
      </c>
      <c r="D5" s="26">
        <v>0.26636054314372021</v>
      </c>
      <c r="I5" s="26"/>
    </row>
    <row r="6" spans="2:10">
      <c r="B6" s="2" t="s">
        <v>67</v>
      </c>
      <c r="C6" s="3">
        <v>419600</v>
      </c>
      <c r="D6" s="26">
        <v>0.15772277778529556</v>
      </c>
      <c r="F6" s="34"/>
      <c r="I6" s="26"/>
    </row>
    <row r="7" spans="2:10">
      <c r="B7" s="2" t="s">
        <v>65</v>
      </c>
      <c r="C7" s="3">
        <v>388800</v>
      </c>
      <c r="D7" s="26">
        <v>0.14614541468761419</v>
      </c>
      <c r="I7" s="26"/>
    </row>
    <row r="8" spans="2:10">
      <c r="B8" s="2" t="s">
        <v>66</v>
      </c>
      <c r="C8" s="3">
        <v>626044</v>
      </c>
      <c r="D8" s="26">
        <v>0.23532268516639077</v>
      </c>
      <c r="F8" t="s">
        <v>63</v>
      </c>
      <c r="G8">
        <v>128888</v>
      </c>
      <c r="H8" s="19">
        <v>0.10010158655205301</v>
      </c>
      <c r="I8" s="26"/>
    </row>
    <row r="9" spans="2:10">
      <c r="B9" s="2" t="s">
        <v>44</v>
      </c>
      <c r="C9" s="33">
        <v>2660364</v>
      </c>
      <c r="D9" s="26">
        <v>1</v>
      </c>
      <c r="F9" t="s">
        <v>64</v>
      </c>
      <c r="G9">
        <v>135984</v>
      </c>
      <c r="H9" s="19">
        <v>0.10561273466648856</v>
      </c>
      <c r="I9" s="26"/>
    </row>
    <row r="10" spans="2:10">
      <c r="F10" t="s">
        <v>68</v>
      </c>
      <c r="G10">
        <v>342724</v>
      </c>
      <c r="H10" s="19">
        <v>0.26617851273559845</v>
      </c>
    </row>
    <row r="11" spans="2:10">
      <c r="F11" t="s">
        <v>67</v>
      </c>
      <c r="G11">
        <v>231288</v>
      </c>
      <c r="H11" s="19">
        <v>0.17963111965777448</v>
      </c>
    </row>
    <row r="12" spans="2:10">
      <c r="F12" t="s">
        <v>65</v>
      </c>
      <c r="G12">
        <v>210228</v>
      </c>
      <c r="H12" s="19">
        <v>0.16327475279052356</v>
      </c>
    </row>
    <row r="13" spans="2:10">
      <c r="F13" t="s">
        <v>66</v>
      </c>
      <c r="G13">
        <v>238460</v>
      </c>
      <c r="H13" s="19">
        <v>0.18520129359756193</v>
      </c>
    </row>
    <row r="17" spans="6:13">
      <c r="F17" s="25" t="s">
        <v>43</v>
      </c>
      <c r="G17" t="s">
        <v>72</v>
      </c>
      <c r="H17" t="s">
        <v>73</v>
      </c>
      <c r="J17" t="s">
        <v>77</v>
      </c>
      <c r="K17" t="s">
        <v>78</v>
      </c>
      <c r="L17" t="s">
        <v>79</v>
      </c>
      <c r="M17" t="s">
        <v>80</v>
      </c>
    </row>
    <row r="18" spans="6:13">
      <c r="F18" s="2" t="s">
        <v>63</v>
      </c>
      <c r="G18" s="3">
        <v>256184</v>
      </c>
      <c r="H18" s="26">
        <v>9.62965970070261E-2</v>
      </c>
      <c r="J18" s="36">
        <v>9.1999999999999998E-2</v>
      </c>
      <c r="K18" s="36">
        <v>7.3999999999999996E-2</v>
      </c>
      <c r="L18" s="36">
        <v>6.2E-2</v>
      </c>
      <c r="M18" s="36">
        <f>SUM(J18:L18)</f>
        <v>0.22799999999999998</v>
      </c>
    </row>
    <row r="19" spans="6:13">
      <c r="F19" s="2" t="s">
        <v>64</v>
      </c>
      <c r="G19" s="3">
        <v>261120</v>
      </c>
      <c r="H19" s="26">
        <v>9.815198220995322E-2</v>
      </c>
      <c r="J19" s="32">
        <f>J18*$C$9</f>
        <v>244753.48799999998</v>
      </c>
      <c r="K19" s="32">
        <f t="shared" ref="K19:M19" si="0">K18*$C$9</f>
        <v>196866.93599999999</v>
      </c>
      <c r="L19" s="32">
        <f t="shared" si="0"/>
        <v>164942.568</v>
      </c>
      <c r="M19" s="32">
        <f t="shared" si="0"/>
        <v>606562.99199999997</v>
      </c>
    </row>
    <row r="20" spans="6:13">
      <c r="F20" s="2" t="s">
        <v>68</v>
      </c>
      <c r="G20" s="3">
        <v>708616</v>
      </c>
      <c r="H20" s="26">
        <v>0.26636054314372021</v>
      </c>
    </row>
    <row r="21" spans="6:13">
      <c r="F21" s="2" t="s">
        <v>67</v>
      </c>
      <c r="G21" s="3">
        <v>419600</v>
      </c>
      <c r="H21" s="26">
        <v>0.15772277778529556</v>
      </c>
    </row>
    <row r="22" spans="6:13">
      <c r="F22" s="2" t="s">
        <v>65</v>
      </c>
      <c r="G22" s="3">
        <v>388800</v>
      </c>
      <c r="H22" s="26">
        <v>0.14614541468761419</v>
      </c>
    </row>
    <row r="23" spans="6:13">
      <c r="F23" s="2" t="s">
        <v>66</v>
      </c>
      <c r="G23" s="3">
        <v>626044</v>
      </c>
      <c r="H23" s="26">
        <v>0.23532268516639077</v>
      </c>
    </row>
    <row r="24" spans="6:13">
      <c r="F24" s="2" t="s">
        <v>44</v>
      </c>
      <c r="G24" s="33">
        <v>2660364</v>
      </c>
      <c r="H24" s="26">
        <v>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621D-3183-4DA5-8B41-5A6D5AB1A56A}">
  <dimension ref="B2:W56"/>
  <sheetViews>
    <sheetView topLeftCell="M31" zoomScaleNormal="100" workbookViewId="0">
      <selection activeCell="R59" sqref="R59"/>
    </sheetView>
  </sheetViews>
  <sheetFormatPr defaultRowHeight="14.4"/>
  <cols>
    <col min="2" max="2" width="17.44140625" bestFit="1" customWidth="1"/>
    <col min="3" max="3" width="14.5546875" bestFit="1" customWidth="1"/>
    <col min="4" max="5" width="15.6640625" bestFit="1" customWidth="1"/>
    <col min="6" max="6" width="17.6640625" bestFit="1" customWidth="1"/>
    <col min="7" max="7" width="15" bestFit="1" customWidth="1"/>
    <col min="8" max="8" width="16.109375" bestFit="1" customWidth="1"/>
    <col min="9" max="10" width="13.6640625" bestFit="1" customWidth="1"/>
    <col min="11" max="11" width="11.5546875" bestFit="1" customWidth="1"/>
    <col min="13" max="13" width="17.44140625" bestFit="1" customWidth="1"/>
    <col min="14" max="14" width="14.5546875" bestFit="1" customWidth="1"/>
    <col min="15" max="15" width="15.6640625" bestFit="1" customWidth="1"/>
    <col min="16" max="16" width="15" bestFit="1" customWidth="1"/>
    <col min="17" max="17" width="28.6640625" bestFit="1" customWidth="1"/>
    <col min="18" max="18" width="14.5546875" bestFit="1" customWidth="1"/>
    <col min="19" max="19" width="15.6640625" bestFit="1" customWidth="1"/>
    <col min="20" max="20" width="17.44140625" bestFit="1" customWidth="1"/>
    <col min="21" max="21" width="21.77734375" bestFit="1" customWidth="1"/>
    <col min="22" max="22" width="22.77734375" bestFit="1" customWidth="1"/>
    <col min="23" max="23" width="13.88671875" bestFit="1" customWidth="1"/>
    <col min="24" max="25" width="16.109375" bestFit="1" customWidth="1"/>
  </cols>
  <sheetData>
    <row r="2" spans="2:23">
      <c r="T2" s="13" t="s">
        <v>43</v>
      </c>
      <c r="U2" s="14" t="s">
        <v>60</v>
      </c>
      <c r="V2" t="s">
        <v>43</v>
      </c>
      <c r="W2" t="s">
        <v>60</v>
      </c>
    </row>
    <row r="3" spans="2:23">
      <c r="B3" s="13" t="s">
        <v>43</v>
      </c>
      <c r="C3" s="14" t="s">
        <v>45</v>
      </c>
      <c r="D3" s="14" t="s">
        <v>57</v>
      </c>
      <c r="E3" s="14" t="s">
        <v>58</v>
      </c>
      <c r="I3" s="12" t="s">
        <v>47</v>
      </c>
      <c r="J3" s="12" t="s">
        <v>48</v>
      </c>
      <c r="K3" t="s">
        <v>49</v>
      </c>
      <c r="L3" t="s">
        <v>50</v>
      </c>
      <c r="M3" t="s">
        <v>51</v>
      </c>
      <c r="N3" t="s">
        <v>55</v>
      </c>
      <c r="O3" t="s">
        <v>56</v>
      </c>
      <c r="Q3" t="s">
        <v>53</v>
      </c>
      <c r="R3" t="s">
        <v>54</v>
      </c>
      <c r="T3" s="15" t="s">
        <v>4</v>
      </c>
      <c r="U3" s="21">
        <v>15040.024000000001</v>
      </c>
      <c r="V3" t="s">
        <v>4</v>
      </c>
      <c r="W3">
        <v>15040.024000000001</v>
      </c>
    </row>
    <row r="4" spans="2:23">
      <c r="B4" s="15" t="s">
        <v>12</v>
      </c>
      <c r="C4" s="17">
        <v>174300</v>
      </c>
      <c r="D4" s="17">
        <v>27827.567999999999</v>
      </c>
      <c r="E4" s="16">
        <v>0.10642852416233105</v>
      </c>
      <c r="H4" s="11" t="s">
        <v>12</v>
      </c>
      <c r="I4">
        <v>1</v>
      </c>
      <c r="J4">
        <v>3</v>
      </c>
      <c r="K4" s="18">
        <f t="shared" ref="K4:K9" si="0">_xlfn.XLOOKUP(H4,B4:B9,C4:C9,0,0,1)</f>
        <v>174300</v>
      </c>
      <c r="L4" s="18" t="str">
        <f t="shared" ref="L4:L9" si="1">IF(K4=MAX($K$4:$K$9),K4,"")</f>
        <v/>
      </c>
      <c r="M4" s="18">
        <f t="shared" ref="M4:M9" si="2">IF(K4=MAX($K$4:$K$9),"",K4)</f>
        <v>174300</v>
      </c>
      <c r="N4" s="24">
        <f t="shared" ref="N4:N9" si="3">VLOOKUP(H4,B4:E9,3,FALSE)</f>
        <v>27827.567999999999</v>
      </c>
      <c r="O4" s="20">
        <f t="shared" ref="O4:O9" si="4">VLOOKUP(H4,B4:E9,4,FALSE)</f>
        <v>0.10642852416233105</v>
      </c>
      <c r="Q4" s="19">
        <f>GETPIVOTDATA("Suma z Income",$Q$7)/GETPIVOTDATA("Suma z Target Income",$Q$7)</f>
        <v>0.90090807400075601</v>
      </c>
      <c r="R4" s="20">
        <f>100%-Q4</f>
        <v>9.909192599924399E-2</v>
      </c>
      <c r="T4" s="15" t="s">
        <v>8</v>
      </c>
      <c r="U4" s="21">
        <v>14345.809000000001</v>
      </c>
      <c r="V4" t="s">
        <v>8</v>
      </c>
      <c r="W4">
        <v>14345.809000000001</v>
      </c>
    </row>
    <row r="5" spans="2:23">
      <c r="B5" s="15" t="s">
        <v>38</v>
      </c>
      <c r="C5" s="17">
        <v>128451.90000000004</v>
      </c>
      <c r="D5" s="17">
        <v>21245.461000000003</v>
      </c>
      <c r="E5" s="16">
        <v>8.1254785160469731E-2</v>
      </c>
      <c r="H5" s="11" t="s">
        <v>38</v>
      </c>
      <c r="I5">
        <v>7</v>
      </c>
      <c r="J5">
        <v>2</v>
      </c>
      <c r="K5" s="18">
        <f t="shared" si="0"/>
        <v>128451.90000000004</v>
      </c>
      <c r="L5" s="18" t="str">
        <f t="shared" si="1"/>
        <v/>
      </c>
      <c r="M5" s="18">
        <f t="shared" si="2"/>
        <v>128451.90000000004</v>
      </c>
      <c r="N5" s="24">
        <f t="shared" si="3"/>
        <v>21245.461000000003</v>
      </c>
      <c r="O5" s="20">
        <f t="shared" si="4"/>
        <v>8.1254785160469731E-2</v>
      </c>
      <c r="T5" s="15" t="s">
        <v>7</v>
      </c>
      <c r="U5" s="21">
        <v>14278.237000000001</v>
      </c>
      <c r="V5" t="s">
        <v>7</v>
      </c>
      <c r="W5">
        <v>14278.237000000001</v>
      </c>
    </row>
    <row r="6" spans="2:23">
      <c r="B6" s="15" t="s">
        <v>13</v>
      </c>
      <c r="C6" s="17">
        <v>60477.279999999984</v>
      </c>
      <c r="D6" s="17">
        <v>50849.148999999998</v>
      </c>
      <c r="E6" s="16">
        <v>0.19447620729847723</v>
      </c>
      <c r="H6" s="11" t="s">
        <v>13</v>
      </c>
      <c r="I6">
        <v>4</v>
      </c>
      <c r="J6">
        <v>1</v>
      </c>
      <c r="K6" s="18">
        <f t="shared" si="0"/>
        <v>60477.279999999984</v>
      </c>
      <c r="L6" s="18" t="str">
        <f t="shared" si="1"/>
        <v/>
      </c>
      <c r="M6" s="18">
        <f t="shared" si="2"/>
        <v>60477.279999999984</v>
      </c>
      <c r="N6" s="24">
        <f t="shared" si="3"/>
        <v>50849.148999999998</v>
      </c>
      <c r="O6" s="20">
        <f t="shared" si="4"/>
        <v>0.19447620729847723</v>
      </c>
      <c r="T6" s="15" t="s">
        <v>0</v>
      </c>
      <c r="U6" s="21">
        <v>14208.490000000002</v>
      </c>
      <c r="V6" t="s">
        <v>0</v>
      </c>
      <c r="W6">
        <v>14208.490000000002</v>
      </c>
    </row>
    <row r="7" spans="2:23">
      <c r="B7" s="15" t="s">
        <v>14</v>
      </c>
      <c r="C7" s="17">
        <v>155729.65499999997</v>
      </c>
      <c r="D7" s="17">
        <v>98365.478000000003</v>
      </c>
      <c r="E7" s="16">
        <v>0.37620580612945564</v>
      </c>
      <c r="H7" s="11" t="s">
        <v>14</v>
      </c>
      <c r="I7">
        <v>2</v>
      </c>
      <c r="J7">
        <v>8</v>
      </c>
      <c r="K7" s="18">
        <f t="shared" si="0"/>
        <v>155729.65499999997</v>
      </c>
      <c r="L7" s="18" t="str">
        <f t="shared" si="1"/>
        <v/>
      </c>
      <c r="M7" s="18">
        <f t="shared" si="2"/>
        <v>155729.65499999997</v>
      </c>
      <c r="N7" s="24">
        <f t="shared" si="3"/>
        <v>98365.478000000003</v>
      </c>
      <c r="O7" s="20">
        <f t="shared" si="4"/>
        <v>0.37620580612945564</v>
      </c>
      <c r="Q7" s="14" t="s">
        <v>45</v>
      </c>
      <c r="R7" s="14" t="s">
        <v>52</v>
      </c>
      <c r="T7" s="15" t="s">
        <v>10</v>
      </c>
      <c r="U7" s="21">
        <v>14015.124000000003</v>
      </c>
      <c r="V7" t="s">
        <v>10</v>
      </c>
      <c r="W7">
        <v>14015.124000000003</v>
      </c>
    </row>
    <row r="8" spans="2:23">
      <c r="B8" s="15" t="s">
        <v>32</v>
      </c>
      <c r="C8" s="17">
        <v>82830</v>
      </c>
      <c r="D8" s="17">
        <v>12773.76</v>
      </c>
      <c r="E8" s="16">
        <v>4.8854158753787534E-2</v>
      </c>
      <c r="H8" s="11" t="s">
        <v>32</v>
      </c>
      <c r="I8">
        <v>5</v>
      </c>
      <c r="J8">
        <v>9</v>
      </c>
      <c r="K8" s="18">
        <f t="shared" si="0"/>
        <v>82830</v>
      </c>
      <c r="L8" s="18" t="str">
        <f t="shared" si="1"/>
        <v/>
      </c>
      <c r="M8" s="18">
        <f t="shared" si="2"/>
        <v>82830</v>
      </c>
      <c r="N8" s="24">
        <f t="shared" si="3"/>
        <v>12773.76</v>
      </c>
      <c r="O8" s="20">
        <f t="shared" si="4"/>
        <v>4.8854158753787534E-2</v>
      </c>
      <c r="Q8" s="21">
        <v>828952.02000000037</v>
      </c>
      <c r="R8" s="21">
        <v>920129.41599999997</v>
      </c>
      <c r="T8" s="15" t="s">
        <v>3</v>
      </c>
      <c r="U8" s="21">
        <v>13640.960000000003</v>
      </c>
      <c r="V8" t="s">
        <v>3</v>
      </c>
      <c r="W8">
        <v>13640.960000000003</v>
      </c>
    </row>
    <row r="9" spans="2:23">
      <c r="B9" s="15" t="s">
        <v>15</v>
      </c>
      <c r="C9" s="17">
        <v>227163.18499999991</v>
      </c>
      <c r="D9" s="17">
        <v>50405.781999999999</v>
      </c>
      <c r="E9" s="16">
        <v>0.1927805184954787</v>
      </c>
      <c r="H9" s="11" t="s">
        <v>15</v>
      </c>
      <c r="I9">
        <v>6</v>
      </c>
      <c r="J9">
        <v>6</v>
      </c>
      <c r="K9" s="18">
        <f t="shared" si="0"/>
        <v>227163.18499999991</v>
      </c>
      <c r="L9" s="18">
        <f t="shared" si="1"/>
        <v>227163.18499999991</v>
      </c>
      <c r="M9" s="18" t="str">
        <f t="shared" si="2"/>
        <v/>
      </c>
      <c r="N9" s="24">
        <f t="shared" si="3"/>
        <v>50405.781999999999</v>
      </c>
      <c r="O9" s="20">
        <f t="shared" si="4"/>
        <v>0.1927805184954787</v>
      </c>
      <c r="T9" s="15" t="s">
        <v>11</v>
      </c>
      <c r="U9" s="21">
        <v>13376.960000000003</v>
      </c>
      <c r="V9" t="s">
        <v>11</v>
      </c>
      <c r="W9">
        <v>13376.960000000003</v>
      </c>
    </row>
    <row r="10" spans="2:23">
      <c r="B10" s="15" t="s">
        <v>44</v>
      </c>
      <c r="C10" s="14">
        <v>828952.0199999999</v>
      </c>
      <c r="D10" s="14">
        <v>261467.19800000003</v>
      </c>
      <c r="E10" s="16">
        <v>1</v>
      </c>
      <c r="T10" s="15" t="s">
        <v>2</v>
      </c>
      <c r="U10" s="21">
        <v>13376.960000000003</v>
      </c>
      <c r="V10" t="s">
        <v>2</v>
      </c>
      <c r="W10">
        <v>13376.960000000003</v>
      </c>
    </row>
    <row r="11" spans="2:23">
      <c r="T11" s="15" t="s">
        <v>9</v>
      </c>
      <c r="U11" s="21">
        <v>13376.960000000003</v>
      </c>
      <c r="V11" t="s">
        <v>9</v>
      </c>
      <c r="W11">
        <v>13376.960000000003</v>
      </c>
    </row>
    <row r="12" spans="2:23">
      <c r="M12" s="13" t="s">
        <v>43</v>
      </c>
      <c r="N12" s="14" t="s">
        <v>45</v>
      </c>
      <c r="O12" s="14" t="s">
        <v>46</v>
      </c>
      <c r="T12" s="15" t="s">
        <v>6</v>
      </c>
      <c r="U12" s="21">
        <v>13376.960000000003</v>
      </c>
      <c r="V12" t="s">
        <v>6</v>
      </c>
      <c r="W12">
        <v>13376.960000000003</v>
      </c>
    </row>
    <row r="13" spans="2:23">
      <c r="M13" s="15" t="s">
        <v>2</v>
      </c>
      <c r="N13" s="14">
        <v>66884.800000000003</v>
      </c>
      <c r="O13" s="14">
        <v>66884.800000000003</v>
      </c>
      <c r="T13" s="15" t="s">
        <v>1</v>
      </c>
      <c r="U13" s="21">
        <v>13376.960000000003</v>
      </c>
      <c r="V13" t="s">
        <v>1</v>
      </c>
      <c r="W13">
        <v>13376.960000000003</v>
      </c>
    </row>
    <row r="14" spans="2:23">
      <c r="M14" s="15" t="s">
        <v>3</v>
      </c>
      <c r="N14" s="14">
        <v>68204.799999999988</v>
      </c>
      <c r="O14" s="14">
        <v>68204.799999999988</v>
      </c>
      <c r="T14" s="15" t="s">
        <v>5</v>
      </c>
      <c r="U14" s="21">
        <v>13376.960000000003</v>
      </c>
      <c r="V14" t="s">
        <v>5</v>
      </c>
      <c r="W14">
        <v>13376.960000000003</v>
      </c>
    </row>
    <row r="15" spans="2:23">
      <c r="M15" s="15" t="s">
        <v>7</v>
      </c>
      <c r="N15" s="14">
        <v>71391.184999999998</v>
      </c>
      <c r="O15" s="14">
        <v>71391.184999999998</v>
      </c>
      <c r="Q15" t="s">
        <v>59</v>
      </c>
      <c r="T15" s="15" t="s">
        <v>44</v>
      </c>
      <c r="U15" s="21">
        <v>165790.40400000004</v>
      </c>
      <c r="V15" t="s">
        <v>44</v>
      </c>
      <c r="W15">
        <v>165790.40400000004</v>
      </c>
    </row>
    <row r="16" spans="2:23">
      <c r="M16" s="15" t="s">
        <v>11</v>
      </c>
      <c r="N16" s="14">
        <v>66884.800000000003</v>
      </c>
      <c r="O16" s="14">
        <v>66884.800000000003</v>
      </c>
      <c r="Q16" s="24">
        <f>AVERAGE(N13:N24)</f>
        <v>69079.335000000006</v>
      </c>
    </row>
    <row r="17" spans="13:17">
      <c r="M17" s="15" t="s">
        <v>1</v>
      </c>
      <c r="N17" s="14">
        <v>66884.800000000003</v>
      </c>
      <c r="O17" s="14">
        <v>66884.800000000003</v>
      </c>
    </row>
    <row r="18" spans="13:17">
      <c r="M18" s="15" t="s">
        <v>0</v>
      </c>
      <c r="N18" s="14">
        <v>71042.45</v>
      </c>
      <c r="O18" s="14">
        <v>71042.45</v>
      </c>
    </row>
    <row r="19" spans="13:17">
      <c r="M19" s="15" t="s">
        <v>6</v>
      </c>
      <c r="N19" s="14">
        <v>66884.800000000003</v>
      </c>
      <c r="O19" s="14">
        <v>66884.800000000003</v>
      </c>
      <c r="Q19" t="s">
        <v>61</v>
      </c>
    </row>
    <row r="20" spans="13:17">
      <c r="M20" s="15" t="s">
        <v>5</v>
      </c>
      <c r="N20" s="14">
        <v>66884.800000000003</v>
      </c>
      <c r="O20" s="14">
        <v>66884.800000000003</v>
      </c>
      <c r="Q20" s="24">
        <f>GETPIVOTDATA("operating profit",$T$2)</f>
        <v>165790.40400000004</v>
      </c>
    </row>
    <row r="21" spans="13:17">
      <c r="M21" s="15" t="s">
        <v>4</v>
      </c>
      <c r="N21" s="14">
        <v>75200.119999999981</v>
      </c>
      <c r="O21" s="14">
        <v>75200.119999999981</v>
      </c>
    </row>
    <row r="22" spans="13:17">
      <c r="M22" s="15" t="s">
        <v>10</v>
      </c>
      <c r="N22" s="14">
        <v>70075.62</v>
      </c>
      <c r="O22" s="14">
        <v>70075.62</v>
      </c>
    </row>
    <row r="23" spans="13:17">
      <c r="M23" s="15" t="s">
        <v>9</v>
      </c>
      <c r="N23" s="14">
        <v>66884.800000000003</v>
      </c>
      <c r="O23" s="14">
        <v>66884.800000000003</v>
      </c>
    </row>
    <row r="24" spans="13:17">
      <c r="M24" s="15" t="s">
        <v>8</v>
      </c>
      <c r="N24" s="14">
        <v>71729.044999999998</v>
      </c>
      <c r="O24" s="14">
        <v>71729.044999999998</v>
      </c>
    </row>
    <row r="25" spans="13:17">
      <c r="M25" s="15" t="s">
        <v>44</v>
      </c>
      <c r="N25" s="14">
        <v>828952.02</v>
      </c>
      <c r="O25" s="14">
        <v>828952.02</v>
      </c>
    </row>
    <row r="33" spans="2:23">
      <c r="B33" s="13" t="s">
        <v>43</v>
      </c>
      <c r="C33" s="14" t="s">
        <v>45</v>
      </c>
      <c r="D33" s="14" t="s">
        <v>46</v>
      </c>
      <c r="F33" s="10" t="s">
        <v>40</v>
      </c>
      <c r="G33" s="24">
        <v>714241.08000000019</v>
      </c>
      <c r="H33" s="19">
        <v>0.86161932508470152</v>
      </c>
    </row>
    <row r="34" spans="2:23">
      <c r="B34" s="15" t="s">
        <v>40</v>
      </c>
      <c r="C34" s="21">
        <v>714241.08000000019</v>
      </c>
      <c r="D34" s="16">
        <v>0.86161932508470152</v>
      </c>
      <c r="F34" t="s">
        <v>42</v>
      </c>
      <c r="G34" s="24">
        <v>114710.94000000002</v>
      </c>
      <c r="H34" s="19">
        <v>0.13838067491529846</v>
      </c>
      <c r="Q34" s="13" t="s">
        <v>43</v>
      </c>
      <c r="R34" s="14" t="s">
        <v>45</v>
      </c>
      <c r="S34" s="14" t="s">
        <v>46</v>
      </c>
      <c r="U34" t="s">
        <v>12</v>
      </c>
      <c r="V34">
        <f t="shared" ref="V34:V54" si="5">VLOOKUP(U34,Q34:S56,2,FALSE)</f>
        <v>174300</v>
      </c>
      <c r="W34" s="19">
        <f t="shared" ref="W34:W54" si="6">VLOOKUP(V34,R34:T56,2,FALSE)</f>
        <v>0.2102654867769066</v>
      </c>
    </row>
    <row r="35" spans="2:23">
      <c r="B35" s="15" t="s">
        <v>42</v>
      </c>
      <c r="C35" s="21">
        <v>114710.94000000002</v>
      </c>
      <c r="D35" s="16">
        <v>0.13838067491529846</v>
      </c>
      <c r="Q35" s="15" t="s">
        <v>12</v>
      </c>
      <c r="R35" s="14">
        <v>174300</v>
      </c>
      <c r="S35" s="23">
        <v>0.2102654867769066</v>
      </c>
      <c r="U35" t="s">
        <v>28</v>
      </c>
      <c r="V35">
        <f t="shared" si="5"/>
        <v>87500</v>
      </c>
      <c r="W35" s="19">
        <f t="shared" si="6"/>
        <v>0.10555496324141898</v>
      </c>
    </row>
    <row r="36" spans="2:23">
      <c r="B36" s="15" t="s">
        <v>44</v>
      </c>
      <c r="C36" s="21">
        <v>828952.02000000025</v>
      </c>
      <c r="D36" s="16">
        <v>1</v>
      </c>
      <c r="Q36" s="22" t="s">
        <v>28</v>
      </c>
      <c r="R36" s="14">
        <v>87500</v>
      </c>
      <c r="S36" s="23">
        <v>0.10555496324141898</v>
      </c>
      <c r="U36" t="s">
        <v>29</v>
      </c>
      <c r="V36">
        <f t="shared" si="5"/>
        <v>86800</v>
      </c>
      <c r="W36" s="19">
        <f t="shared" si="6"/>
        <v>0.10471052353548763</v>
      </c>
    </row>
    <row r="37" spans="2:23">
      <c r="Q37" s="22" t="s">
        <v>29</v>
      </c>
      <c r="R37" s="14">
        <v>86800</v>
      </c>
      <c r="S37" s="23">
        <v>0.10471052353548763</v>
      </c>
      <c r="U37" t="s">
        <v>38</v>
      </c>
      <c r="V37">
        <f t="shared" si="5"/>
        <v>128451.9</v>
      </c>
      <c r="W37" s="19">
        <f t="shared" si="6"/>
        <v>0.15495697808903344</v>
      </c>
    </row>
    <row r="38" spans="2:23">
      <c r="Q38" s="15" t="s">
        <v>38</v>
      </c>
      <c r="R38" s="14">
        <v>128451.9</v>
      </c>
      <c r="S38" s="23">
        <v>0.15495697808903344</v>
      </c>
      <c r="U38" t="s">
        <v>31</v>
      </c>
      <c r="V38">
        <f t="shared" si="5"/>
        <v>57232.499999999993</v>
      </c>
      <c r="W38" s="19">
        <f t="shared" si="6"/>
        <v>6.904199352816584E-2</v>
      </c>
    </row>
    <row r="39" spans="2:23">
      <c r="Q39" s="22" t="s">
        <v>31</v>
      </c>
      <c r="R39" s="14">
        <v>57232.499999999993</v>
      </c>
      <c r="S39" s="23">
        <v>6.904199352816584E-2</v>
      </c>
      <c r="U39" t="s">
        <v>30</v>
      </c>
      <c r="V39">
        <f t="shared" si="5"/>
        <v>71219.399999999994</v>
      </c>
      <c r="W39" s="19">
        <f t="shared" si="6"/>
        <v>8.5914984560867588E-2</v>
      </c>
    </row>
    <row r="40" spans="2:23">
      <c r="Q40" s="22" t="s">
        <v>30</v>
      </c>
      <c r="R40" s="14">
        <v>71219.399999999994</v>
      </c>
      <c r="S40" s="23">
        <v>8.5914984560867588E-2</v>
      </c>
      <c r="U40" t="s">
        <v>13</v>
      </c>
      <c r="V40">
        <f t="shared" si="5"/>
        <v>60477.279999999984</v>
      </c>
      <c r="W40" s="19">
        <f t="shared" si="6"/>
        <v>7.2956309341040013E-2</v>
      </c>
    </row>
    <row r="41" spans="2:23">
      <c r="Q41" s="15" t="s">
        <v>13</v>
      </c>
      <c r="R41" s="14">
        <v>60477.279999999984</v>
      </c>
      <c r="S41" s="23">
        <v>7.2956309341040013E-2</v>
      </c>
      <c r="U41" t="s">
        <v>35</v>
      </c>
      <c r="V41">
        <f t="shared" si="5"/>
        <v>56757.279999999984</v>
      </c>
      <c r="W41" s="19">
        <f t="shared" si="6"/>
        <v>6.8468715475233408E-2</v>
      </c>
    </row>
    <row r="42" spans="2:23">
      <c r="Q42" s="22" t="s">
        <v>35</v>
      </c>
      <c r="R42" s="14">
        <v>56757.279999999984</v>
      </c>
      <c r="S42" s="23">
        <v>6.8468715475233408E-2</v>
      </c>
      <c r="U42" t="s">
        <v>34</v>
      </c>
      <c r="V42">
        <f t="shared" si="5"/>
        <v>2470</v>
      </c>
      <c r="W42" s="19">
        <f t="shared" si="6"/>
        <v>2.9796658195006273E-3</v>
      </c>
    </row>
    <row r="43" spans="2:23">
      <c r="Q43" s="22" t="s">
        <v>34</v>
      </c>
      <c r="R43" s="14">
        <v>2470</v>
      </c>
      <c r="S43" s="23">
        <v>2.9796658195006273E-3</v>
      </c>
      <c r="U43" t="s">
        <v>33</v>
      </c>
      <c r="V43">
        <f t="shared" si="5"/>
        <v>1250</v>
      </c>
      <c r="W43" s="19">
        <f t="shared" si="6"/>
        <v>1.5079280463059855E-3</v>
      </c>
    </row>
    <row r="44" spans="2:23">
      <c r="Q44" s="22" t="s">
        <v>33</v>
      </c>
      <c r="R44" s="14">
        <v>1250</v>
      </c>
      <c r="S44" s="23">
        <v>1.5079280463059855E-3</v>
      </c>
      <c r="U44" t="s">
        <v>14</v>
      </c>
      <c r="V44">
        <f t="shared" si="5"/>
        <v>155729.65500000003</v>
      </c>
      <c r="W44" s="19">
        <f t="shared" si="6"/>
        <v>0.18786329153284415</v>
      </c>
    </row>
    <row r="45" spans="2:23">
      <c r="Q45" s="15" t="s">
        <v>14</v>
      </c>
      <c r="R45" s="14">
        <v>155729.65500000003</v>
      </c>
      <c r="S45" s="23">
        <v>0.18786329153284415</v>
      </c>
      <c r="U45" t="s">
        <v>37</v>
      </c>
      <c r="V45">
        <f t="shared" si="5"/>
        <v>99200</v>
      </c>
      <c r="W45" s="19">
        <f t="shared" si="6"/>
        <v>0.119669169754843</v>
      </c>
    </row>
    <row r="46" spans="2:23">
      <c r="Q46" s="22" t="s">
        <v>37</v>
      </c>
      <c r="R46" s="14">
        <v>99200</v>
      </c>
      <c r="S46" s="23">
        <v>0.119669169754843</v>
      </c>
      <c r="U46" t="s">
        <v>36</v>
      </c>
      <c r="V46">
        <f t="shared" si="5"/>
        <v>56529.655000000013</v>
      </c>
      <c r="W46" s="19">
        <f t="shared" si="6"/>
        <v>6.8194121778001118E-2</v>
      </c>
    </row>
    <row r="47" spans="2:23">
      <c r="Q47" s="22" t="s">
        <v>36</v>
      </c>
      <c r="R47" s="14">
        <v>56529.655000000013</v>
      </c>
      <c r="S47" s="23">
        <v>6.8194121778001118E-2</v>
      </c>
      <c r="U47" t="s">
        <v>32</v>
      </c>
      <c r="V47">
        <f t="shared" si="5"/>
        <v>82830</v>
      </c>
      <c r="W47" s="19">
        <f t="shared" si="6"/>
        <v>9.9921344060419817E-2</v>
      </c>
    </row>
    <row r="48" spans="2:23">
      <c r="Q48" s="15" t="s">
        <v>32</v>
      </c>
      <c r="R48" s="14">
        <v>82830</v>
      </c>
      <c r="S48" s="23">
        <v>9.9921344060419817E-2</v>
      </c>
      <c r="U48" t="s">
        <v>32</v>
      </c>
      <c r="V48">
        <f t="shared" si="5"/>
        <v>82830</v>
      </c>
      <c r="W48" s="19">
        <f t="shared" si="6"/>
        <v>9.9921344060419817E-2</v>
      </c>
    </row>
    <row r="49" spans="17:23">
      <c r="Q49" s="22" t="s">
        <v>32</v>
      </c>
      <c r="R49" s="14">
        <v>82830</v>
      </c>
      <c r="S49" s="23">
        <v>9.9921344060419817E-2</v>
      </c>
      <c r="U49" t="s">
        <v>15</v>
      </c>
      <c r="V49">
        <f t="shared" si="5"/>
        <v>227163.18500000003</v>
      </c>
      <c r="W49" s="19">
        <f t="shared" si="6"/>
        <v>0.27403659019975612</v>
      </c>
    </row>
    <row r="50" spans="17:23">
      <c r="Q50" s="15" t="s">
        <v>15</v>
      </c>
      <c r="R50" s="14">
        <v>227163.18500000003</v>
      </c>
      <c r="S50" s="23">
        <v>0.27403659019975612</v>
      </c>
      <c r="U50" t="s">
        <v>25</v>
      </c>
      <c r="V50">
        <f t="shared" si="5"/>
        <v>2430</v>
      </c>
      <c r="W50" s="19">
        <f t="shared" si="6"/>
        <v>2.9314121220188356E-3</v>
      </c>
    </row>
    <row r="51" spans="17:23">
      <c r="Q51" s="22" t="s">
        <v>25</v>
      </c>
      <c r="R51" s="14">
        <v>2430</v>
      </c>
      <c r="S51" s="23">
        <v>2.9314121220188356E-3</v>
      </c>
      <c r="U51" t="s">
        <v>26</v>
      </c>
      <c r="V51">
        <f t="shared" si="5"/>
        <v>56299.559999999983</v>
      </c>
      <c r="W51" s="19">
        <f t="shared" si="6"/>
        <v>6.7916548414949263E-2</v>
      </c>
    </row>
    <row r="52" spans="17:23">
      <c r="Q52" s="22" t="s">
        <v>26</v>
      </c>
      <c r="R52" s="14">
        <v>56299.559999999983</v>
      </c>
      <c r="S52" s="23">
        <v>6.7916548414949263E-2</v>
      </c>
      <c r="U52" t="s">
        <v>24</v>
      </c>
      <c r="V52">
        <f t="shared" si="5"/>
        <v>55380.490000000005</v>
      </c>
      <c r="W52" s="19">
        <f t="shared" si="6"/>
        <v>6.6807835271334534E-2</v>
      </c>
    </row>
    <row r="53" spans="17:23">
      <c r="Q53" s="22" t="s">
        <v>24</v>
      </c>
      <c r="R53" s="14">
        <v>55380.490000000005</v>
      </c>
      <c r="S53" s="23">
        <v>6.6807835271334534E-2</v>
      </c>
      <c r="U53" t="s">
        <v>27</v>
      </c>
      <c r="V53">
        <f t="shared" si="5"/>
        <v>56529.655000000013</v>
      </c>
      <c r="W53" s="19">
        <f t="shared" si="6"/>
        <v>6.8194121778001118E-2</v>
      </c>
    </row>
    <row r="54" spans="17:23">
      <c r="Q54" s="22" t="s">
        <v>27</v>
      </c>
      <c r="R54" s="14">
        <v>56529.655000000013</v>
      </c>
      <c r="S54" s="23">
        <v>6.8194121778001118E-2</v>
      </c>
      <c r="U54" t="s">
        <v>23</v>
      </c>
      <c r="V54">
        <f t="shared" si="5"/>
        <v>56523.48000000001</v>
      </c>
      <c r="W54" s="19">
        <f t="shared" si="6"/>
        <v>6.8186672613452362E-2</v>
      </c>
    </row>
    <row r="55" spans="17:23">
      <c r="Q55" s="22" t="s">
        <v>23</v>
      </c>
      <c r="R55" s="14">
        <v>56523.48000000001</v>
      </c>
      <c r="S55" s="23">
        <v>6.8186672613452362E-2</v>
      </c>
    </row>
    <row r="56" spans="17:23">
      <c r="Q56" s="15" t="s">
        <v>44</v>
      </c>
      <c r="R56" s="14">
        <v>828952.0199999999</v>
      </c>
      <c r="S56" s="23">
        <v>1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F1F8-775B-49BE-88D0-6F8143DBCE78}">
  <dimension ref="S12"/>
  <sheetViews>
    <sheetView showGridLines="0" showRowColHeaders="0" tabSelected="1" zoomScale="85" zoomScaleNormal="85" workbookViewId="0">
      <selection activeCell="V6" sqref="V6"/>
    </sheetView>
  </sheetViews>
  <sheetFormatPr defaultRowHeight="14.4"/>
  <cols>
    <col min="1" max="16384" width="8.88671875" style="9"/>
  </cols>
  <sheetData>
    <row r="12" spans="19:19">
      <c r="S12" s="9" t="s">
        <v>62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4E69-C767-412A-B523-447D95FD5A86}">
  <dimension ref="I24"/>
  <sheetViews>
    <sheetView showGridLines="0" showRowColHeaders="0" zoomScale="85" zoomScaleNormal="85" workbookViewId="0"/>
  </sheetViews>
  <sheetFormatPr defaultRowHeight="14.4"/>
  <cols>
    <col min="1" max="16384" width="8.88671875" style="9"/>
  </cols>
  <sheetData>
    <row r="24" spans="9:9">
      <c r="I24" s="3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Data Tables</vt:lpstr>
      <vt:lpstr>Data Tables - Geographically</vt:lpstr>
      <vt:lpstr>Pivottables 2 - Geographically</vt:lpstr>
      <vt:lpstr>Pivottables - Income Sources</vt:lpstr>
      <vt:lpstr>Income Sources</vt:lpstr>
      <vt:lpstr>Geographically</vt:lpstr>
    </vt:vector>
  </TitlesOfParts>
  <Manager/>
  <Company>www.other-levels.com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Statistics Dashboard</dc:title>
  <dc:subject>www.other-levels.com</dc:subject>
  <dc:creator>Other Level's</dc:creator>
  <cp:keywords/>
  <dc:description>Copyright © 2022 Other Level's. All rights reserved
"Any illegal reproduction of this content in any form will result in immediate action against the person concerned."</dc:description>
  <cp:lastModifiedBy>adrianna.romanowska</cp:lastModifiedBy>
  <dcterms:created xsi:type="dcterms:W3CDTF">2015-06-05T18:17:20Z</dcterms:created>
  <dcterms:modified xsi:type="dcterms:W3CDTF">2024-07-22T20:14:30Z</dcterms:modified>
  <cp:category/>
</cp:coreProperties>
</file>