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4600" windowHeight="19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5" l="1"/>
  <c r="S15" i="5"/>
  <c r="D5" i="5"/>
  <c r="D6" i="5"/>
  <c r="D8" i="5"/>
  <c r="D11" i="5"/>
  <c r="D12" i="5"/>
  <c r="D13" i="5"/>
  <c r="D9" i="5"/>
  <c r="D10" i="5"/>
  <c r="D14" i="5"/>
  <c r="D7" i="5"/>
  <c r="D15" i="5"/>
  <c r="F5" i="5"/>
  <c r="F6" i="5"/>
  <c r="F8" i="5"/>
  <c r="F11" i="5"/>
  <c r="F12" i="5"/>
  <c r="F13" i="5"/>
  <c r="F9" i="5"/>
  <c r="F10" i="5"/>
  <c r="F14" i="5"/>
  <c r="F7" i="5"/>
  <c r="F15" i="5"/>
  <c r="I5" i="5"/>
  <c r="I6" i="5"/>
  <c r="I8" i="5"/>
  <c r="I11" i="5"/>
  <c r="I12" i="5"/>
  <c r="I9" i="5"/>
  <c r="I10" i="5"/>
  <c r="I13" i="5"/>
  <c r="I14" i="5"/>
  <c r="I7" i="5"/>
  <c r="I15" i="5"/>
  <c r="K5" i="5"/>
  <c r="K6" i="5"/>
  <c r="K8" i="5"/>
  <c r="K11" i="5"/>
  <c r="K12" i="5"/>
  <c r="K13" i="5"/>
  <c r="K9" i="5"/>
  <c r="K10" i="5"/>
  <c r="K14" i="5"/>
  <c r="K7" i="5"/>
  <c r="K15" i="5"/>
  <c r="N14" i="5"/>
  <c r="N7" i="5"/>
  <c r="N5" i="5"/>
  <c r="N6" i="5"/>
  <c r="N8" i="5"/>
  <c r="N11" i="5"/>
  <c r="N12" i="5"/>
  <c r="N13" i="5"/>
  <c r="N9" i="5"/>
  <c r="N10" i="5"/>
  <c r="N15" i="5"/>
  <c r="P5" i="5"/>
  <c r="P6" i="5"/>
  <c r="P8" i="5"/>
  <c r="P11" i="5"/>
  <c r="P12" i="5"/>
  <c r="P13" i="5"/>
  <c r="P9" i="5"/>
  <c r="P10" i="5"/>
  <c r="P14" i="5"/>
  <c r="P7" i="5"/>
  <c r="P15" i="5"/>
  <c r="S13" i="5"/>
  <c r="S14" i="5"/>
  <c r="U13" i="5"/>
  <c r="U14" i="5"/>
  <c r="U15" i="5"/>
  <c r="X13" i="5"/>
  <c r="X14" i="5"/>
  <c r="Z13" i="5"/>
  <c r="Z14" i="5"/>
  <c r="Z15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<sst xmlns="http://schemas.openxmlformats.org/spreadsheetml/2006/main" count="322" uniqueCount="98">
  <si>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</si>
  <si>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</si>
  <si>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</si>
  <si>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</si>
  <si>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</si>
  <si>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</si>
  <si>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</si>
  <si>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</si>
  <si>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</si>
  <si>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</si>
  <si>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</si>
  <si>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</si>
  <si>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</si>
  <si>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</si>
  <si>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</si>
  <si>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</si>
  <si>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</si>
  <si>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</si>
  <si>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</si>
  <si>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</si>
  <si>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</si>
  <si>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</si>
  <si>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</si>
  <si>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</si>
  <si>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</si>
  <si>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</si>
  <si>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</si>
  <si>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</si>
  <si>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</si>
  <si>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</si>
  <si>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</si>
  <si>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</si>
  <si>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</si>
  <si>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</si>
  <si>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</si>
  <si>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</si>
  <si>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</si>
  <si>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</si>
  <si>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</si>
  <si>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</si>
  <si>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</si>
  <si>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</si>
  <si>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</si>
  <si>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</si>
  <si>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</si>
  <si>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</si>
  <si>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</si>
  <si>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</si>
  <si>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</si>
  <si>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</si>
  <si>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</si>
  <si>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</si>
  <si>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</si>
  <si>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</si>
  <si>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</si>
  <si>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</si>
  <si>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</si>
  <si>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</si>
  <si>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</si>
  <si>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</si>
  <si>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</si>
  <si>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</si>
  <si>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</si>
  <si>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</si>
  <si>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</si>
  <si>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</si>
  <si>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</si>
  <si>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</si>
  <si>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</si>
  <si>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</si>
  <si>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</si>
  <si>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</si>
  <si>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</si>
  <si>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</si>
  <si>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</si>
  <si>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</si>
  <si>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</si>
  <si>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</si>
  <si>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</si>
  <si>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</si>
  <si>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</si>
  <si>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</si>
  <si>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</si>
  <si>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</si>
  <si>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fdtd-2d</t>
  </si>
  <si>
    <t>folding n = 50400, iterations = 10, WON'T WORK WITH BLOCK CYCLIC BECAUSE OF STRIDED ACCESSES</t>
  </si>
  <si>
    <t>correlation N=64 , M=64</t>
  </si>
  <si>
    <t>fw N=16 - If time later try this on a bigger input size</t>
  </si>
  <si>
    <t>fdtd-apml</t>
  </si>
  <si>
    <t>syr2k</t>
  </si>
  <si>
    <t>syrk</t>
  </si>
  <si>
    <t>jacobi-2d n = 400, epsilon = 0.05, iterations = 5</t>
  </si>
  <si>
    <t>jacobi-2d</t>
  </si>
  <si>
    <t>2mm N = 16 - If time later try this on bigger input size (1024)</t>
  </si>
  <si>
    <t>cholesky N = 128 - If time later try this on input of 1024</t>
  </si>
  <si>
    <t>covariance N=128, M=128 - if time later try this on bigger input size 1024</t>
  </si>
  <si>
    <t xml:space="preserve">fw </t>
  </si>
  <si>
    <t xml:space="preserve">mvt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</si>
</sst>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93848"/>
        <c:axId val="2079896824"/>
      </c:barChart>
      <c:catAx>
        <c:axId val="207989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96824"/>
        <c:crosses val="autoZero"/>
        <c:auto val="1"/>
        <c:lblAlgn val="ctr"/>
        <c:lblOffset val="100"/>
        <c:noMultiLvlLbl val="0"/>
      </c:catAx>
      <c:valAx>
        <c:axId val="207989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89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1880"/>
        <c:axId val="2079977576"/>
      </c:scatterChart>
      <c:valAx>
        <c:axId val="207997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977576"/>
        <c:crosses val="autoZero"/>
        <c:crossBetween val="midCat"/>
      </c:valAx>
      <c:valAx>
        <c:axId val="2079977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97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06056"/>
        <c:axId val="2080011496"/>
      </c:scatterChart>
      <c:valAx>
        <c:axId val="208000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11496"/>
        <c:crosses val="autoZero"/>
        <c:crossBetween val="midCat"/>
      </c:valAx>
      <c:valAx>
        <c:axId val="2080011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0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LTS'!$A$5:$A$15</c:f>
              <c:strCache>
                <c:ptCount val="11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geometric mean</c:v>
                </c:pt>
              </c:strCache>
            </c:strRef>
          </c:cat>
          <c:val>
            <c:numRef>
              <c:f>'Data Collected at LTS'!$I$5:$I$15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LTS'!$A$5:$A$15</c:f>
              <c:strCache>
                <c:ptCount val="11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geometric mean</c:v>
                </c:pt>
              </c:strCache>
            </c:strRef>
          </c:cat>
          <c:val>
            <c:numRef>
              <c:f>'Data Collected at LTS'!$N$5:$N$15</c:f>
              <c:numCache>
                <c:formatCode>General</c:formatCode>
                <c:ptCount val="11"/>
                <c:pt idx="0">
                  <c:v>0.99339387567572</c:v>
                </c:pt>
                <c:pt idx="1">
                  <c:v>1.0824474198368</c:v>
                </c:pt>
                <c:pt idx="2">
                  <c:v>0.995692177530229</c:v>
                </c:pt>
                <c:pt idx="3">
                  <c:v>0.430533279507126</c:v>
                </c:pt>
                <c:pt idx="4">
                  <c:v>1.108398586464636</c:v>
                </c:pt>
                <c:pt idx="5">
                  <c:v>1.017170491815187</c:v>
                </c:pt>
                <c:pt idx="6">
                  <c:v>0.314858472750294</c:v>
                </c:pt>
                <c:pt idx="7">
                  <c:v>0.454484923125819</c:v>
                </c:pt>
                <c:pt idx="8">
                  <c:v>0.34703467892137</c:v>
                </c:pt>
                <c:pt idx="9">
                  <c:v>0.747877432925947</c:v>
                </c:pt>
                <c:pt idx="10">
                  <c:v>0.708864992652279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47304"/>
        <c:axId val="2080052776"/>
      </c:barChart>
      <c:catAx>
        <c:axId val="208004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052776"/>
        <c:crosses val="autoZero"/>
        <c:auto val="1"/>
        <c:lblAlgn val="ctr"/>
        <c:lblOffset val="100"/>
        <c:noMultiLvlLbl val="0"/>
      </c:catAx>
      <c:valAx>
        <c:axId val="208005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4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LTS'!$A$5:$A$15</c:f>
              <c:strCache>
                <c:ptCount val="11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geometric mean</c:v>
                </c:pt>
              </c:strCache>
            </c:strRef>
          </c:cat>
          <c:val>
            <c:numRef>
              <c:f>'Data Collected at LTS'!$K$5:$K$15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LTS'!$A$5:$A$15</c:f>
              <c:strCache>
                <c:ptCount val="11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geometric mean</c:v>
                </c:pt>
              </c:strCache>
            </c:strRef>
          </c:cat>
          <c:val>
            <c:numRef>
              <c:f>'Data Collected at LTS'!$P$5:$P$15</c:f>
              <c:numCache>
                <c:formatCode>General</c:formatCode>
                <c:ptCount val="11"/>
                <c:pt idx="0">
                  <c:v>0.999935296020705</c:v>
                </c:pt>
                <c:pt idx="1">
                  <c:v>1.007034751627491</c:v>
                </c:pt>
                <c:pt idx="2">
                  <c:v>1.001682820825608</c:v>
                </c:pt>
                <c:pt idx="3">
                  <c:v>0.0698210858270214</c:v>
                </c:pt>
                <c:pt idx="4">
                  <c:v>0.994553342271717</c:v>
                </c:pt>
                <c:pt idx="5">
                  <c:v>0.969870538576369</c:v>
                </c:pt>
                <c:pt idx="6">
                  <c:v>0.0509739781503888</c:v>
                </c:pt>
                <c:pt idx="7">
                  <c:v>0.0654980503155921</c:v>
                </c:pt>
                <c:pt idx="8">
                  <c:v>0.0905526362801929</c:v>
                </c:pt>
                <c:pt idx="9">
                  <c:v>0.573686646473997</c:v>
                </c:pt>
                <c:pt idx="10">
                  <c:v>0.321456918280518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83304"/>
        <c:axId val="2080088776"/>
      </c:barChart>
      <c:catAx>
        <c:axId val="208008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088776"/>
        <c:crosses val="autoZero"/>
        <c:auto val="1"/>
        <c:lblAlgn val="ctr"/>
        <c:lblOffset val="100"/>
        <c:noMultiLvlLbl val="0"/>
      </c:catAx>
      <c:valAx>
        <c:axId val="2080088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8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LTS'!$A$13:$A$15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LTS'!$S$13:$S$15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LTS'!$A$13:$A$15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LTS'!$X$13:$X$15</c:f>
              <c:numCache>
                <c:formatCode>General</c:formatCode>
                <c:ptCount val="3"/>
                <c:pt idx="0">
                  <c:v>0.292318569503556</c:v>
                </c:pt>
                <c:pt idx="1">
                  <c:v>0.764203375874846</c:v>
                </c:pt>
                <c:pt idx="2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18248"/>
        <c:axId val="2080123704"/>
      </c:barChart>
      <c:catAx>
        <c:axId val="208011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123704"/>
        <c:crosses val="autoZero"/>
        <c:auto val="1"/>
        <c:lblAlgn val="ctr"/>
        <c:lblOffset val="100"/>
        <c:noMultiLvlLbl val="0"/>
      </c:catAx>
      <c:valAx>
        <c:axId val="208012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1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LTS'!$A$13:$A$15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LTS'!$U$13:$U$15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LTS'!$A$13:$A$15</c:f>
              <c:strCache>
                <c:ptCount val="3"/>
                <c:pt idx="0">
                  <c:v>pascal</c:v>
                </c:pt>
                <c:pt idx="1">
                  <c:v>jacobi-1D</c:v>
                </c:pt>
                <c:pt idx="2">
                  <c:v>geometric mean</c:v>
                </c:pt>
              </c:strCache>
            </c:strRef>
          </c:cat>
          <c:val>
            <c:numRef>
              <c:f>'Data Collected at LTS'!$Z$13:$Z$15</c:f>
              <c:numCache>
                <c:formatCode>General</c:formatCode>
                <c:ptCount val="3"/>
                <c:pt idx="0">
                  <c:v>0.0957998849562477</c:v>
                </c:pt>
                <c:pt idx="1">
                  <c:v>0.83019560114575</c:v>
                </c:pt>
                <c:pt idx="2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53320"/>
        <c:axId val="2080158792"/>
      </c:barChart>
      <c:catAx>
        <c:axId val="208015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158792"/>
        <c:crosses val="autoZero"/>
        <c:auto val="1"/>
        <c:lblAlgn val="ctr"/>
        <c:lblOffset val="100"/>
        <c:noMultiLvlLbl val="0"/>
      </c:catAx>
      <c:valAx>
        <c:axId val="208015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5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24</xdr:row>
      <xdr:rowOff>95250</xdr:rowOff>
    </xdr:from>
    <xdr:to>
      <xdr:col>19</xdr:col>
      <xdr:colOff>685800</xdr:colOff>
      <xdr:row>45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46</xdr:row>
      <xdr:rowOff>158750</xdr:rowOff>
    </xdr:from>
    <xdr:to>
      <xdr:col>20</xdr:col>
      <xdr:colOff>152400</xdr:colOff>
      <xdr:row>71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69850</xdr:rowOff>
    </xdr:from>
    <xdr:to>
      <xdr:col>6</xdr:col>
      <xdr:colOff>736600</xdr:colOff>
      <xdr:row>53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406400</xdr:colOff>
      <xdr:row>54</xdr:row>
      <xdr:rowOff>158750</xdr:rowOff>
    </xdr:from>
    <xdr:to>
      <xdr:col>6</xdr:col>
      <xdr:colOff>1079500</xdr:colOff>
      <xdr:row>70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workbookViewId="0">
      <selection activeCell="A23" sqref="A23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6.1939299999999999</v>
      </c>
      <c r="D5">
        <f t="shared" ref="D5:D14" si="0">C5/H5</f>
        <v>0.51275528365770673</v>
      </c>
      <c r="E5">
        <v>1791617</v>
      </c>
      <c r="F5">
        <f t="shared" ref="F5:F14" si="1">E5/J5</f>
        <v>0.53176490491779926</v>
      </c>
      <c r="G5" s="1"/>
      <c r="H5">
        <v>12.079700000000001</v>
      </c>
      <c r="I5">
        <f t="shared" ref="I5:I14" si="2">H5/H5</f>
        <v>1</v>
      </c>
      <c r="J5">
        <v>3369190</v>
      </c>
      <c r="K5">
        <f t="shared" ref="K5:K14" si="3">J5/J5</f>
        <v>1</v>
      </c>
      <c r="L5" s="1"/>
      <c r="M5">
        <v>11.9999</v>
      </c>
      <c r="N5">
        <f t="shared" ref="N5:N14" si="4">M5/H5</f>
        <v>0.99339387567572035</v>
      </c>
      <c r="O5">
        <v>3368972</v>
      </c>
      <c r="P5">
        <f t="shared" ref="P5:P14" si="5">O5/J5</f>
        <v>0.9999352960207053</v>
      </c>
      <c r="Q5" s="1"/>
      <c r="V5" s="1"/>
      <c r="AA5" s="1"/>
    </row>
    <row r="6" spans="1:27">
      <c r="A6" t="s">
        <v>32</v>
      </c>
      <c r="B6" s="1"/>
      <c r="C6">
        <v>66.007900000000006</v>
      </c>
      <c r="D6">
        <f t="shared" si="0"/>
        <v>0.47414018503620275</v>
      </c>
      <c r="E6">
        <v>18151922</v>
      </c>
      <c r="F6">
        <f t="shared" si="1"/>
        <v>0.44451111269088356</v>
      </c>
      <c r="G6" s="1"/>
      <c r="H6">
        <v>139.21600000000001</v>
      </c>
      <c r="I6">
        <f t="shared" si="2"/>
        <v>1</v>
      </c>
      <c r="J6">
        <v>40835699</v>
      </c>
      <c r="K6">
        <f t="shared" si="3"/>
        <v>1</v>
      </c>
      <c r="L6" s="1"/>
      <c r="M6">
        <v>150.69399999999999</v>
      </c>
      <c r="N6">
        <f t="shared" si="4"/>
        <v>1.0824474198368002</v>
      </c>
      <c r="O6">
        <v>41122968</v>
      </c>
      <c r="P6">
        <f t="shared" si="5"/>
        <v>1.0070347516274913</v>
      </c>
      <c r="Q6" s="1"/>
      <c r="V6" s="1"/>
      <c r="AA6" s="1"/>
    </row>
    <row r="7" spans="1:27">
      <c r="A7" t="s">
        <v>96</v>
      </c>
      <c r="B7" s="1"/>
      <c r="C7">
        <v>76.439499999999995</v>
      </c>
      <c r="D7">
        <f t="shared" si="0"/>
        <v>0.5389325624845771</v>
      </c>
      <c r="E7">
        <v>20233230</v>
      </c>
      <c r="F7">
        <f t="shared" si="1"/>
        <v>0.57395783782529497</v>
      </c>
      <c r="G7" s="1"/>
      <c r="H7">
        <v>141.83500000000001</v>
      </c>
      <c r="I7">
        <f t="shared" si="2"/>
        <v>1</v>
      </c>
      <c r="J7">
        <v>35252119</v>
      </c>
      <c r="K7">
        <f t="shared" si="3"/>
        <v>1</v>
      </c>
      <c r="L7" s="1"/>
      <c r="M7">
        <v>141.22399999999999</v>
      </c>
      <c r="N7">
        <f t="shared" si="4"/>
        <v>0.99569217753022865</v>
      </c>
      <c r="O7">
        <v>35311442</v>
      </c>
      <c r="P7">
        <f t="shared" si="5"/>
        <v>1.0016828208256077</v>
      </c>
      <c r="Q7" s="1"/>
      <c r="V7" s="1"/>
      <c r="AA7" s="1"/>
    </row>
    <row r="8" spans="1:27">
      <c r="A8" t="s">
        <v>92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84.839600000000004</v>
      </c>
      <c r="D9">
        <f t="shared" si="0"/>
        <v>0.5392256063456552</v>
      </c>
      <c r="E9">
        <v>10868888</v>
      </c>
      <c r="F9">
        <f t="shared" si="1"/>
        <v>0.62945637145964783</v>
      </c>
      <c r="G9" s="1"/>
      <c r="H9">
        <v>157.33600000000001</v>
      </c>
      <c r="I9">
        <f t="shared" si="2"/>
        <v>1</v>
      </c>
      <c r="J9">
        <v>17267103</v>
      </c>
      <c r="K9">
        <f t="shared" si="3"/>
        <v>1</v>
      </c>
      <c r="L9" s="1"/>
      <c r="M9">
        <v>174.39099999999999</v>
      </c>
      <c r="N9">
        <f t="shared" si="4"/>
        <v>1.108398586464636</v>
      </c>
      <c r="O9">
        <v>17173055</v>
      </c>
      <c r="P9">
        <f t="shared" si="5"/>
        <v>0.99455334227171754</v>
      </c>
      <c r="Q9" s="1"/>
      <c r="V9" s="1"/>
      <c r="AA9" s="1"/>
    </row>
    <row r="10" spans="1:27">
      <c r="A10" s="6" t="s">
        <v>45</v>
      </c>
      <c r="B10" s="1"/>
      <c r="C10">
        <v>321.34100000000001</v>
      </c>
      <c r="D10">
        <f t="shared" si="0"/>
        <v>0.58356245482644276</v>
      </c>
      <c r="E10">
        <v>45885384</v>
      </c>
      <c r="F10">
        <f t="shared" si="1"/>
        <v>0.64567109402756917</v>
      </c>
      <c r="G10" s="1"/>
      <c r="H10">
        <v>550.654</v>
      </c>
      <c r="I10">
        <f t="shared" si="2"/>
        <v>1</v>
      </c>
      <c r="J10">
        <v>71066189</v>
      </c>
      <c r="K10">
        <f t="shared" si="3"/>
        <v>1</v>
      </c>
      <c r="L10" s="1"/>
      <c r="M10">
        <v>560.10900000000004</v>
      </c>
      <c r="N10">
        <f t="shared" si="4"/>
        <v>1.0171704918151871</v>
      </c>
      <c r="O10">
        <v>68925003</v>
      </c>
      <c r="P10">
        <f t="shared" si="5"/>
        <v>0.96987053857636862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69</v>
      </c>
      <c r="B12" s="1"/>
      <c r="C12" s="6">
        <v>5.6093000000000002</v>
      </c>
      <c r="D12" s="6">
        <f t="shared" si="0"/>
        <v>4.4569544316872589</v>
      </c>
      <c r="E12" s="6">
        <v>3562817</v>
      </c>
      <c r="F12" s="6">
        <f t="shared" si="1"/>
        <v>1.0637624430471209</v>
      </c>
      <c r="G12" s="1"/>
      <c r="H12" s="6">
        <v>1.2585500000000001</v>
      </c>
      <c r="I12" s="6">
        <f t="shared" si="2"/>
        <v>1</v>
      </c>
      <c r="J12" s="6">
        <v>3349260</v>
      </c>
      <c r="K12" s="6">
        <f t="shared" si="3"/>
        <v>1</v>
      </c>
      <c r="L12" s="1"/>
      <c r="M12" s="6">
        <v>0.57199199999999994</v>
      </c>
      <c r="N12" s="6">
        <f t="shared" si="4"/>
        <v>0.45448492312581934</v>
      </c>
      <c r="O12" s="6">
        <v>219370</v>
      </c>
      <c r="P12" s="6">
        <f t="shared" si="5"/>
        <v>6.5498050315592096E-2</v>
      </c>
      <c r="Q12" s="1"/>
      <c r="V12" s="1"/>
      <c r="AA12" s="1"/>
    </row>
    <row r="13" spans="1:27">
      <c r="A13" s="5" t="s">
        <v>70</v>
      </c>
      <c r="B13" s="1"/>
      <c r="C13" s="6">
        <v>6.6540000000000002E-2</v>
      </c>
      <c r="D13" s="6">
        <f t="shared" si="0"/>
        <v>0.16838407968256539</v>
      </c>
      <c r="E13" s="6">
        <v>29527</v>
      </c>
      <c r="F13" s="6">
        <f t="shared" si="1"/>
        <v>4.5473446230233291E-2</v>
      </c>
      <c r="G13" s="1"/>
      <c r="H13" s="6">
        <v>0.39516800000000002</v>
      </c>
      <c r="I13" s="6">
        <f t="shared" si="2"/>
        <v>1</v>
      </c>
      <c r="J13" s="6">
        <v>649324</v>
      </c>
      <c r="K13" s="6">
        <f t="shared" si="3"/>
        <v>1</v>
      </c>
      <c r="L13" s="1"/>
      <c r="M13" s="6">
        <v>0.13713700000000001</v>
      </c>
      <c r="N13" s="6">
        <f t="shared" si="4"/>
        <v>0.34703467892137013</v>
      </c>
      <c r="O13" s="6">
        <v>58798</v>
      </c>
      <c r="P13" s="6">
        <f t="shared" si="5"/>
        <v>9.0552636280192944E-2</v>
      </c>
      <c r="Q13" s="1"/>
      <c r="R13" s="6">
        <v>0.64637699999999998</v>
      </c>
      <c r="S13" s="6">
        <f>R13/R13</f>
        <v>1</v>
      </c>
      <c r="T13" s="6">
        <v>982235</v>
      </c>
      <c r="U13" s="6">
        <f>T13/T13</f>
        <v>1</v>
      </c>
      <c r="V13" s="1"/>
      <c r="W13" s="6">
        <v>0.188948</v>
      </c>
      <c r="X13" s="6">
        <f>W13/R13</f>
        <v>0.292318569503556</v>
      </c>
      <c r="Y13" s="6">
        <v>94098</v>
      </c>
      <c r="Z13" s="6">
        <f>Y13/T13</f>
        <v>9.5799884956247736E-2</v>
      </c>
      <c r="AA13" s="1"/>
    </row>
    <row r="14" spans="1:27">
      <c r="A14" s="5" t="s">
        <v>82</v>
      </c>
      <c r="B14" s="1"/>
      <c r="C14" s="6">
        <v>2.40943</v>
      </c>
      <c r="D14" s="6">
        <f t="shared" si="0"/>
        <v>0.37459635855953055</v>
      </c>
      <c r="E14" s="6">
        <v>1177164</v>
      </c>
      <c r="F14" s="6">
        <f t="shared" si="1"/>
        <v>0.29984968848760535</v>
      </c>
      <c r="G14" s="1"/>
      <c r="H14" s="6">
        <v>6.4320700000000004</v>
      </c>
      <c r="I14" s="6">
        <f t="shared" si="2"/>
        <v>1</v>
      </c>
      <c r="J14" s="6">
        <v>3925847</v>
      </c>
      <c r="K14" s="6">
        <f t="shared" si="3"/>
        <v>1</v>
      </c>
      <c r="L14" s="1"/>
      <c r="M14" s="6">
        <v>4.8103999999999996</v>
      </c>
      <c r="N14" s="6">
        <f t="shared" si="4"/>
        <v>0.74787743292594755</v>
      </c>
      <c r="O14" s="6">
        <v>2252206</v>
      </c>
      <c r="P14" s="6">
        <f t="shared" si="5"/>
        <v>0.57368664647399659</v>
      </c>
      <c r="Q14" s="1"/>
      <c r="R14" s="6">
        <v>11.6592</v>
      </c>
      <c r="S14" s="6">
        <f>R14/R14</f>
        <v>1</v>
      </c>
      <c r="T14" s="6">
        <v>15657168</v>
      </c>
      <c r="U14" s="6">
        <f>T14/T14</f>
        <v>1</v>
      </c>
      <c r="V14" s="1"/>
      <c r="W14" s="6">
        <v>8.91</v>
      </c>
      <c r="X14" s="6">
        <f>W14/R14</f>
        <v>0.76420337587484566</v>
      </c>
      <c r="Y14" s="6">
        <v>12998512</v>
      </c>
      <c r="Z14" s="6">
        <f>Y14/T14</f>
        <v>0.83019560114574997</v>
      </c>
      <c r="AA14" s="1"/>
    </row>
    <row r="15" spans="1:27" s="2" customFormat="1">
      <c r="A15" s="2" t="s">
        <v>25</v>
      </c>
      <c r="B15" s="8"/>
      <c r="D15" s="2">
        <f>GEOMEAN(D5,D6,D8,D11,D12,D13,D9,D10,D14,D7)</f>
        <v>0.51783447222358048</v>
      </c>
      <c r="F15" s="2">
        <f>GEOMEAN(F5,F6,F8,F11,F12,F13,F9,F10,F14,F7)</f>
        <v>0.25723765956874339</v>
      </c>
      <c r="G15" s="8"/>
      <c r="I15" s="2">
        <f>GEOMEAN(I5,I6,I8,I11,I12,I23,I9,I10,I13,I14,I7)</f>
        <v>1</v>
      </c>
      <c r="K15" s="2">
        <f>GEOMEAN(K5,K6,K8,K11,K12,K13,K9,K10,K14,K7)</f>
        <v>1</v>
      </c>
      <c r="L15" s="8"/>
      <c r="N15" s="2">
        <f>GEOMEAN(N5,N6,N8,N11,N12,N13,N9,N10,N14+N7)</f>
        <v>0.70886499265227876</v>
      </c>
      <c r="P15" s="2">
        <f>GEOMEAN(P5,P6,P8,P11,P12,P13,P9,P10,P14,P7)</f>
        <v>0.32145691828051831</v>
      </c>
      <c r="Q15" s="8"/>
      <c r="S15" s="2">
        <f>GEOMEAN(S13,S14)</f>
        <v>1</v>
      </c>
      <c r="U15" s="2">
        <f>GEOMEAN(U13,U14)</f>
        <v>1</v>
      </c>
      <c r="V15" s="8"/>
      <c r="X15" s="2">
        <f>GEOMEAN(X13,X14)</f>
        <v>0.47264239933116792</v>
      </c>
      <c r="Z15" s="2">
        <f>GEOMEAN(Z13,Z14)</f>
        <v>0.28201532419523906</v>
      </c>
      <c r="AA15" s="8"/>
    </row>
    <row r="16" spans="1:27">
      <c r="A16" s="5" t="s">
        <v>84</v>
      </c>
      <c r="B16" s="1"/>
      <c r="C16" s="6"/>
      <c r="D16" s="6"/>
      <c r="E16" s="6"/>
      <c r="F16" s="6"/>
      <c r="G16" s="1"/>
      <c r="H16" s="6"/>
      <c r="I16" s="6"/>
      <c r="J16" s="6"/>
      <c r="K16" s="6"/>
      <c r="L16" s="1"/>
      <c r="M16" s="6"/>
      <c r="N16" s="6"/>
      <c r="O16" s="6"/>
      <c r="P16" s="6"/>
      <c r="Q16" s="1"/>
      <c r="R16" s="6"/>
      <c r="S16" s="6"/>
      <c r="T16" s="6"/>
      <c r="U16" s="6"/>
      <c r="V16" s="1"/>
      <c r="W16" s="6"/>
      <c r="X16" s="6"/>
      <c r="Y16" s="6"/>
      <c r="Z16" s="6"/>
      <c r="AA16" s="1"/>
    </row>
    <row r="17" spans="1:27">
      <c r="A17" s="5" t="s">
        <v>88</v>
      </c>
      <c r="B17" s="1"/>
      <c r="C17" s="6"/>
      <c r="D17" s="6"/>
      <c r="E17" s="6"/>
      <c r="F17" s="6"/>
      <c r="G17" s="1"/>
      <c r="H17" s="6"/>
      <c r="I17" s="6"/>
      <c r="J17" s="6"/>
      <c r="K17" s="6"/>
      <c r="L17" s="1"/>
      <c r="M17" s="6"/>
      <c r="N17" s="6"/>
      <c r="O17" s="6"/>
      <c r="P17" s="6"/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5" t="s">
        <v>89</v>
      </c>
      <c r="B18" s="1"/>
      <c r="C18" s="6"/>
      <c r="D18" s="6"/>
      <c r="E18" s="6"/>
      <c r="F18" s="6"/>
      <c r="G18" s="1"/>
      <c r="H18" s="6"/>
      <c r="I18" s="6"/>
      <c r="J18" s="6"/>
      <c r="K18" s="6"/>
      <c r="L18" s="1"/>
      <c r="M18" s="6"/>
      <c r="N18" s="6"/>
      <c r="O18" s="6"/>
      <c r="P18" s="6"/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5" t="s">
        <v>90</v>
      </c>
      <c r="B19" s="1"/>
      <c r="C19" s="6"/>
      <c r="D19" s="6"/>
      <c r="E19" s="6"/>
      <c r="F19" s="6"/>
      <c r="G19" s="1"/>
      <c r="H19" s="6"/>
      <c r="I19" s="6"/>
      <c r="J19" s="6"/>
      <c r="K19" s="6"/>
      <c r="L19" s="1"/>
      <c r="M19" s="6"/>
      <c r="N19" s="6"/>
      <c r="O19" s="6"/>
      <c r="P19" s="6"/>
      <c r="Q19" s="1"/>
      <c r="R19" s="6"/>
      <c r="S19" s="6"/>
      <c r="T19" s="6"/>
      <c r="U19" s="6"/>
      <c r="V19" s="1"/>
      <c r="W19" s="6"/>
      <c r="X19" s="6"/>
      <c r="Y19" s="6"/>
      <c r="Z19" s="6"/>
      <c r="AA19" s="1"/>
    </row>
    <row r="20" spans="1:27">
      <c r="A20" s="5" t="s">
        <v>58</v>
      </c>
      <c r="B20" s="1"/>
      <c r="G20" s="1"/>
      <c r="L20" s="1"/>
      <c r="Q20" s="1"/>
      <c r="V20" s="1"/>
      <c r="AA20" s="1"/>
    </row>
    <row r="21" spans="1:27">
      <c r="A21" s="5" t="s">
        <v>97</v>
      </c>
      <c r="B21" s="1"/>
      <c r="G21" s="1"/>
      <c r="L21" s="1"/>
      <c r="Q21" s="1"/>
      <c r="V21" s="1"/>
      <c r="AA21" s="1"/>
    </row>
    <row r="22" spans="1:27">
      <c r="A22" s="5" t="s">
        <v>60</v>
      </c>
      <c r="B22" s="1"/>
      <c r="G22" s="1"/>
      <c r="L22" s="1"/>
      <c r="Q22" s="1"/>
      <c r="V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30" spans="1:27">
      <c r="B30" t="s">
        <v>93</v>
      </c>
    </row>
    <row r="31" spans="1:27">
      <c r="B31" t="s">
        <v>94</v>
      </c>
    </row>
    <row r="32" spans="1:27">
      <c r="B32" t="s">
        <v>91</v>
      </c>
    </row>
    <row r="33" spans="2:2">
      <c r="B33" t="s">
        <v>78</v>
      </c>
    </row>
    <row r="34" spans="2:2">
      <c r="B34" t="s">
        <v>85</v>
      </c>
    </row>
    <row r="35" spans="2:2">
      <c r="B35" t="s">
        <v>80</v>
      </c>
    </row>
    <row r="36" spans="2:2">
      <c r="B36" t="s">
        <v>95</v>
      </c>
    </row>
    <row r="37" spans="2:2">
      <c r="B37" t="s">
        <v>83</v>
      </c>
    </row>
    <row r="38" spans="2:2">
      <c r="B38" t="s">
        <v>86</v>
      </c>
    </row>
    <row r="39" spans="2:2">
      <c r="B39" t="s">
        <v>87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 Collected at LTS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2014-03-28T16:20:22Z</dcterms:modified>
</cp:coreProperties>
</file>