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900" windowHeight="15560" tabRatio="500" activeTab="2"/>
  </bookViews>
  <sheets>
    <sheet name="Sheet1" sheetId="1" r:id="rId1"/>
    <sheet name="Sheet2" sheetId="2" r:id="rId2"/>
    <sheet name="Data Collected at LTS" sheetId="5" r:id="rId3"/>
    <sheet name="Sheet3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5" l="1"/>
  <c r="D11" i="5"/>
  <c r="N11" i="5"/>
  <c r="P11" i="5"/>
  <c r="K11" i="5"/>
  <c r="I11" i="5"/>
  <c r="D5" i="5"/>
  <c r="D7" i="5"/>
  <c r="D9" i="5"/>
  <c r="D12" i="5"/>
  <c r="D21" i="5"/>
  <c r="D22" i="5"/>
  <c r="D25" i="5"/>
  <c r="F5" i="5"/>
  <c r="F7" i="5"/>
  <c r="F9" i="5"/>
  <c r="F12" i="5"/>
  <c r="F21" i="5"/>
  <c r="F22" i="5"/>
  <c r="F25" i="5"/>
  <c r="I5" i="5"/>
  <c r="I7" i="5"/>
  <c r="I9" i="5"/>
  <c r="I12" i="5"/>
  <c r="I21" i="5"/>
  <c r="I25" i="5"/>
  <c r="K5" i="5"/>
  <c r="K7" i="5"/>
  <c r="K9" i="5"/>
  <c r="K12" i="5"/>
  <c r="K21" i="5"/>
  <c r="K22" i="5"/>
  <c r="K25" i="5"/>
  <c r="N5" i="5"/>
  <c r="N7" i="5"/>
  <c r="N9" i="5"/>
  <c r="N12" i="5"/>
  <c r="N21" i="5"/>
  <c r="N22" i="5"/>
  <c r="N25" i="5"/>
  <c r="P5" i="5"/>
  <c r="P7" i="5"/>
  <c r="P9" i="5"/>
  <c r="P12" i="5"/>
  <c r="P21" i="5"/>
  <c r="P22" i="5"/>
  <c r="P25" i="5"/>
  <c r="I22" i="5"/>
  <c r="E61" i="5"/>
  <c r="D61" i="5"/>
  <c r="C61" i="5"/>
  <c r="F24" i="2"/>
  <c r="D45" i="2"/>
  <c r="E45" i="2"/>
  <c r="C45" i="2"/>
  <c r="F5" i="2"/>
  <c r="P24" i="2"/>
  <c r="K24" i="2"/>
  <c r="Z22" i="2"/>
  <c r="U22" i="2"/>
  <c r="P22" i="2"/>
  <c r="K22" i="2"/>
  <c r="F22" i="2"/>
  <c r="F21" i="2"/>
  <c r="P21" i="2"/>
  <c r="P13" i="2"/>
  <c r="K21" i="2"/>
  <c r="P12" i="2"/>
  <c r="P9" i="2"/>
  <c r="P7" i="2"/>
  <c r="P5" i="2"/>
  <c r="F13" i="2"/>
  <c r="F12" i="2"/>
  <c r="F9" i="2"/>
  <c r="F7" i="2"/>
  <c r="K5" i="2"/>
  <c r="K7" i="2"/>
  <c r="K9" i="2"/>
  <c r="K12" i="2"/>
  <c r="K13" i="2"/>
</calcChain>
</file>

<file path=xl/sharedStrings.xml><?xml version="1.0" encoding="utf-8"?>
<sst xmlns="http://schemas.openxmlformats.org/spreadsheetml/2006/main" count="332" uniqueCount="89">
  <si>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</si>
  <si>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</si>
  <si>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</si>
  <si>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</si>
  <si>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</si>
  <si>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</si>
  <si>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</si>
  <si>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</si>
  <si>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</si>
  <si>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</si>
  <si>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</si>
  <si>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</si>
  <si>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</si>
  <si>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</si>
  <si>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</si>
  <si>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</si>
  <si>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</si>
  <si>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</si>
  <si>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</si>
  <si>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</si>
  <si>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</si>
  <si>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</si>
  <si>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</si>
  <si>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</si>
  <si>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</si>
  <si>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</si>
  <si>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</si>
  <si>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</si>
  <si>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</si>
  <si>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</si>
  <si>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</si>
  <si>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</si>
  <si>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</si>
  <si>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</si>
  <si>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</si>
  <si>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</si>
  <si>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</si>
  <si>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</si>
  <si>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</si>
  <si>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</si>
  <si>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</si>
  <si>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</si>
  <si>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</si>
  <si>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</si>
  <si>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</si>
  <si>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</si>
  <si>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</si>
  <si>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</si>
  <si>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</si>
  <si>
    <t>*paracr script doesn’t check for correctness but it was checked manually and is correct</t>
  </si>
  <si>
    <t>paracr</t>
  </si>
  <si>
    <t>lsms</t>
  </si>
  <si>
    <t>*covariance correctness returns false but was confirmed to be true when printouts of symmat and symmatTest were compared manually</t>
  </si>
  <si>
    <t>*lsms script does not check for correctness but it was checked manually and is correct</t>
  </si>
  <si>
    <t>*correlation correctness returns false but was confirmed to be true when printouts of symmat and symmatTest were compared manually</t>
  </si>
  <si>
    <t>stream</t>
  </si>
  <si>
    <t>*stream would not run on 10 locales - not enough memory</t>
  </si>
  <si>
    <t>bicg</t>
  </si>
  <si>
    <t>lu</t>
  </si>
  <si>
    <t>mvt</t>
  </si>
  <si>
    <t>trmm</t>
  </si>
  <si>
    <t>mandelbrot</t>
  </si>
  <si>
    <t>Zippered</t>
  </si>
  <si>
    <t>No Zippered</t>
  </si>
  <si>
    <t>Cyclic Modul</t>
  </si>
  <si>
    <t>nl =2</t>
  </si>
  <si>
    <t>Runtime</t>
  </si>
  <si>
    <t>Messages</t>
  </si>
  <si>
    <t>Message Counts and Runtime - test.chpl</t>
  </si>
  <si>
    <t>folding</t>
  </si>
  <si>
    <t>pascal</t>
  </si>
  <si>
    <t xml:space="preserve">Block Cyclic </t>
  </si>
  <si>
    <t>Block Cyclic Modulo</t>
  </si>
  <si>
    <t>*data collected at LTS</t>
  </si>
  <si>
    <t>*golgatha cluster computer</t>
  </si>
  <si>
    <t>Bandwidth (MB/s)</t>
  </si>
  <si>
    <t>Round Trip Time (μs)</t>
  </si>
  <si>
    <t>Data size (bytes)</t>
  </si>
  <si>
    <t>2mm N = 16</t>
  </si>
  <si>
    <t>cholesky N = 128</t>
  </si>
  <si>
    <t>stencil9 n=400, epsilon = 0.05, iterations = 3</t>
  </si>
  <si>
    <t>jacobi n = 400, epsilon = 0.05, iterations = 5</t>
  </si>
  <si>
    <t>folding n = 50400, iterations = 10</t>
  </si>
  <si>
    <t>*all run on 10 locales</t>
  </si>
  <si>
    <t>pascal n1 = 100000, n2 = 100003, blocksize = 16</t>
  </si>
  <si>
    <t>covariance N=64, M=64</t>
  </si>
  <si>
    <t>*compiled benchmark tests on chapel trunk revision 22919</t>
  </si>
  <si>
    <t>jacobi-1D</t>
  </si>
  <si>
    <t>jacobi-1d M=10000, bsize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</si>
</sst>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0" fillId="0" borderId="0" xfId="0" applyFill="1"/>
    <xf numFmtId="0" fontId="0" fillId="5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Sheet2!$D$38</c:f>
              <c:strCache>
                <c:ptCount val="1"/>
                <c:pt idx="0">
                  <c:v>Cyclic</c:v>
                </c:pt>
              </c:strCache>
            </c:strRef>
          </c:tx>
          <c:invertIfNegative val="0"/>
          <c:cat>
            <c:strRef>
              <c:f>Sheet2!$B$39:$B$45</c:f>
              <c:strCache>
                <c:ptCount val="7"/>
                <c:pt idx="0">
                  <c:v>2mm</c:v>
                </c:pt>
                <c:pt idx="1">
                  <c:v>cholesky</c:v>
                </c:pt>
                <c:pt idx="2">
                  <c:v>jacobi</c:v>
                </c:pt>
                <c:pt idx="3">
                  <c:v>stencil9</c:v>
                </c:pt>
                <c:pt idx="4">
                  <c:v>folding</c:v>
                </c:pt>
                <c:pt idx="5">
                  <c:v>pascal</c:v>
                </c:pt>
                <c:pt idx="6">
                  <c:v>geometric mean</c:v>
                </c:pt>
              </c:strCache>
            </c:strRef>
          </c:cat>
          <c:val>
            <c:numRef>
              <c:f>Sheet2!$D$39:$D$45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ser>
          <c:idx val="2"/>
          <c:order val="1"/>
          <c:tx>
            <c:strRef>
              <c:f>Sheet2!$E$38</c:f>
              <c:strCache>
                <c:ptCount val="1"/>
                <c:pt idx="0">
                  <c:v>Cyclic Modulo</c:v>
                </c:pt>
              </c:strCache>
            </c:strRef>
          </c:tx>
          <c:invertIfNegative val="0"/>
          <c:cat>
            <c:strRef>
              <c:f>Sheet2!$B$39:$B$45</c:f>
              <c:strCache>
                <c:ptCount val="7"/>
                <c:pt idx="0">
                  <c:v>2mm</c:v>
                </c:pt>
                <c:pt idx="1">
                  <c:v>cholesky</c:v>
                </c:pt>
                <c:pt idx="2">
                  <c:v>jacobi</c:v>
                </c:pt>
                <c:pt idx="3">
                  <c:v>stencil9</c:v>
                </c:pt>
                <c:pt idx="4">
                  <c:v>folding</c:v>
                </c:pt>
                <c:pt idx="5">
                  <c:v>pascal</c:v>
                </c:pt>
                <c:pt idx="6">
                  <c:v>geometric mean</c:v>
                </c:pt>
              </c:strCache>
            </c:strRef>
          </c:cat>
          <c:val>
            <c:numRef>
              <c:f>Sheet2!$E$39:$E$45</c:f>
              <c:numCache>
                <c:formatCode>General</c:formatCode>
                <c:ptCount val="7"/>
                <c:pt idx="0">
                  <c:v>0.999967</c:v>
                </c:pt>
                <c:pt idx="1">
                  <c:v>0.976352</c:v>
                </c:pt>
                <c:pt idx="2">
                  <c:v>0.055144</c:v>
                </c:pt>
                <c:pt idx="3">
                  <c:v>0.036432</c:v>
                </c:pt>
                <c:pt idx="4">
                  <c:v>0.066086</c:v>
                </c:pt>
                <c:pt idx="5">
                  <c:v>0.090928</c:v>
                </c:pt>
                <c:pt idx="6">
                  <c:v>0.150856286189233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08024"/>
        <c:axId val="2081705032"/>
      </c:barChart>
      <c:catAx>
        <c:axId val="208170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705032"/>
        <c:crosses val="autoZero"/>
        <c:auto val="1"/>
        <c:lblAlgn val="ctr"/>
        <c:lblOffset val="100"/>
        <c:noMultiLvlLbl val="0"/>
      </c:catAx>
      <c:valAx>
        <c:axId val="2081705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Message Count Normalized</a:t>
                </a:r>
                <a:r>
                  <a:rPr lang="en-US" baseline="0"/>
                  <a:t> to Cyclic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1708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'Data Collected at LTS'!$D$54</c:f>
              <c:strCache>
                <c:ptCount val="1"/>
                <c:pt idx="0">
                  <c:v>Cyclic</c:v>
                </c:pt>
              </c:strCache>
            </c:strRef>
          </c:tx>
          <c:invertIfNegative val="0"/>
          <c:cat>
            <c:strRef>
              <c:f>'Data Collected at LTS'!$B$55:$B$61</c:f>
              <c:strCache>
                <c:ptCount val="7"/>
                <c:pt idx="0">
                  <c:v>2mm</c:v>
                </c:pt>
                <c:pt idx="1">
                  <c:v>cholesky</c:v>
                </c:pt>
                <c:pt idx="2">
                  <c:v>jacobi</c:v>
                </c:pt>
                <c:pt idx="3">
                  <c:v>stencil9</c:v>
                </c:pt>
                <c:pt idx="4">
                  <c:v>folding</c:v>
                </c:pt>
                <c:pt idx="5">
                  <c:v>pascal</c:v>
                </c:pt>
                <c:pt idx="6">
                  <c:v>geometric mean</c:v>
                </c:pt>
              </c:strCache>
            </c:strRef>
          </c:cat>
          <c:val>
            <c:numRef>
              <c:f>'Data Collected at LTS'!$D$55:$D$61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ser>
          <c:idx val="2"/>
          <c:order val="1"/>
          <c:tx>
            <c:strRef>
              <c:f>'Data Collected at LTS'!$E$54</c:f>
              <c:strCache>
                <c:ptCount val="1"/>
                <c:pt idx="0">
                  <c:v>Cyclic Modulo</c:v>
                </c:pt>
              </c:strCache>
            </c:strRef>
          </c:tx>
          <c:invertIfNegative val="0"/>
          <c:cat>
            <c:strRef>
              <c:f>'Data Collected at LTS'!$B$55:$B$61</c:f>
              <c:strCache>
                <c:ptCount val="7"/>
                <c:pt idx="0">
                  <c:v>2mm</c:v>
                </c:pt>
                <c:pt idx="1">
                  <c:v>cholesky</c:v>
                </c:pt>
                <c:pt idx="2">
                  <c:v>jacobi</c:v>
                </c:pt>
                <c:pt idx="3">
                  <c:v>stencil9</c:v>
                </c:pt>
                <c:pt idx="4">
                  <c:v>folding</c:v>
                </c:pt>
                <c:pt idx="5">
                  <c:v>pascal</c:v>
                </c:pt>
                <c:pt idx="6">
                  <c:v>geometric mean</c:v>
                </c:pt>
              </c:strCache>
            </c:strRef>
          </c:cat>
          <c:val>
            <c:numRef>
              <c:f>'Data Collected at LTS'!$E$55:$E$61</c:f>
              <c:numCache>
                <c:formatCode>General</c:formatCode>
                <c:ptCount val="7"/>
                <c:pt idx="0">
                  <c:v>0.999967</c:v>
                </c:pt>
                <c:pt idx="1">
                  <c:v>0.976352</c:v>
                </c:pt>
                <c:pt idx="2">
                  <c:v>0.055144</c:v>
                </c:pt>
                <c:pt idx="3">
                  <c:v>0.036432</c:v>
                </c:pt>
                <c:pt idx="4">
                  <c:v>0.066086</c:v>
                </c:pt>
                <c:pt idx="5">
                  <c:v>0.090928</c:v>
                </c:pt>
                <c:pt idx="6">
                  <c:v>0.150856286189233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841320"/>
        <c:axId val="2086838328"/>
      </c:barChart>
      <c:catAx>
        <c:axId val="2086841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838328"/>
        <c:crosses val="autoZero"/>
        <c:auto val="1"/>
        <c:lblAlgn val="ctr"/>
        <c:lblOffset val="100"/>
        <c:noMultiLvlLbl val="0"/>
      </c:catAx>
      <c:valAx>
        <c:axId val="2086838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Message Count Normalized</a:t>
                </a:r>
                <a:r>
                  <a:rPr lang="en-US" baseline="0"/>
                  <a:t> to Cyclic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6841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Round Trip Time</a:t>
            </a:r>
            <a:r>
              <a:rPr lang="en-US" baseline="0"/>
              <a:t> Infiniband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Collected at LTS'!$E$75</c:f>
              <c:strCache>
                <c:ptCount val="1"/>
                <c:pt idx="0">
                  <c:v>Round Trip Time (μs)</c:v>
                </c:pt>
              </c:strCache>
            </c:strRef>
          </c:tx>
          <c:xVal>
            <c:numRef>
              <c:f>'Data Collected at LTS'!$C$76:$C$83</c:f>
              <c:numCache>
                <c:formatCode>General</c:formatCode>
                <c:ptCount val="8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  <c:pt idx="7">
                  <c:v>1024.0</c:v>
                </c:pt>
              </c:numCache>
            </c:numRef>
          </c:xVal>
          <c:yVal>
            <c:numRef>
              <c:f>'Data Collected at LTS'!$E$76:$E$83</c:f>
              <c:numCache>
                <c:formatCode>General</c:formatCode>
                <c:ptCount val="8"/>
                <c:pt idx="0">
                  <c:v>2.5</c:v>
                </c:pt>
                <c:pt idx="1">
                  <c:v>2.47</c:v>
                </c:pt>
                <c:pt idx="2">
                  <c:v>2.48</c:v>
                </c:pt>
                <c:pt idx="3">
                  <c:v>2.5</c:v>
                </c:pt>
                <c:pt idx="4">
                  <c:v>2.56</c:v>
                </c:pt>
                <c:pt idx="5">
                  <c:v>2.7</c:v>
                </c:pt>
                <c:pt idx="6">
                  <c:v>2.93</c:v>
                </c:pt>
                <c:pt idx="7">
                  <c:v>3.39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798664"/>
        <c:axId val="-2132152888"/>
      </c:scatterChart>
      <c:valAx>
        <c:axId val="2085798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152888"/>
        <c:crosses val="autoZero"/>
        <c:crossBetween val="midCat"/>
      </c:valAx>
      <c:valAx>
        <c:axId val="-213215288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Latency</a:t>
                </a:r>
                <a:r>
                  <a:rPr lang="en-US" baseline="0"/>
                  <a:t> (</a:t>
                </a:r>
                <a:r>
                  <a:rPr lang="el-GR" sz="1000" b="1" i="0" u="none" strike="noStrike" baseline="0">
                    <a:effectLst/>
                  </a:rPr>
                  <a:t>μs</a:t>
                </a:r>
                <a:r>
                  <a:rPr lang="en-US" sz="1000" b="1" i="0" u="none" strike="noStrike" baseline="0"/>
                  <a:t>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798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Collected at LTS'!$D$75</c:f>
              <c:strCache>
                <c:ptCount val="1"/>
                <c:pt idx="0">
                  <c:v>Bandwidth (MB/s)</c:v>
                </c:pt>
              </c:strCache>
            </c:strRef>
          </c:tx>
          <c:xVal>
            <c:numRef>
              <c:f>'Data Collected at LTS'!$C$76:$C$83</c:f>
              <c:numCache>
                <c:formatCode>General</c:formatCode>
                <c:ptCount val="8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  <c:pt idx="5">
                  <c:v>256.0</c:v>
                </c:pt>
                <c:pt idx="6">
                  <c:v>512.0</c:v>
                </c:pt>
                <c:pt idx="7">
                  <c:v>1024.0</c:v>
                </c:pt>
              </c:numCache>
            </c:numRef>
          </c:xVal>
          <c:yVal>
            <c:numRef>
              <c:f>'Data Collected at LTS'!$D$76:$D$83</c:f>
              <c:numCache>
                <c:formatCode>General</c:formatCode>
                <c:ptCount val="8"/>
                <c:pt idx="0">
                  <c:v>35.0</c:v>
                </c:pt>
                <c:pt idx="1">
                  <c:v>72.0</c:v>
                </c:pt>
                <c:pt idx="2">
                  <c:v>144.0</c:v>
                </c:pt>
                <c:pt idx="3">
                  <c:v>285.0</c:v>
                </c:pt>
                <c:pt idx="4">
                  <c:v>569.0</c:v>
                </c:pt>
                <c:pt idx="5">
                  <c:v>1153.0</c:v>
                </c:pt>
                <c:pt idx="6">
                  <c:v>2316.0</c:v>
                </c:pt>
                <c:pt idx="7">
                  <c:v>3127.0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144072"/>
        <c:axId val="-2133265192"/>
      </c:scatterChart>
      <c:valAx>
        <c:axId val="-213314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 (bytes)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265192"/>
        <c:crosses val="autoZero"/>
        <c:crossBetween val="midCat"/>
      </c:valAx>
      <c:valAx>
        <c:axId val="-21332651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Bandwidth</a:t>
                </a:r>
                <a:r>
                  <a:rPr lang="en-US" baseline="0"/>
                  <a:t> (MB/s)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3144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38</xdr:row>
      <xdr:rowOff>146050</xdr:rowOff>
    </xdr:from>
    <xdr:to>
      <xdr:col>19</xdr:col>
      <xdr:colOff>431800</xdr:colOff>
      <xdr:row>64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39</xdr:row>
      <xdr:rowOff>146050</xdr:rowOff>
    </xdr:from>
    <xdr:to>
      <xdr:col>19</xdr:col>
      <xdr:colOff>431800</xdr:colOff>
      <xdr:row>65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69</xdr:row>
      <xdr:rowOff>95250</xdr:rowOff>
    </xdr:from>
    <xdr:to>
      <xdr:col>13</xdr:col>
      <xdr:colOff>76200</xdr:colOff>
      <xdr:row>87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279400</xdr:colOff>
      <xdr:row>87</xdr:row>
      <xdr:rowOff>184150</xdr:rowOff>
    </xdr:from>
    <xdr:to>
      <xdr:col>14</xdr:col>
      <xdr:colOff>101600</xdr:colOff>
      <xdr:row>109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O7" sqref="O7"/>
    </sheetView>
  </sheetViews>
  <sheetFormatPr baseColWidth="10" defaultRowHeight="15" x14ac:dyDescent="0"/>
  <cols>
    <col min="1" max="1" width="14" customWidth="1"/>
    <col min="2" max="2" width="14.5" customWidth="1"/>
    <col min="3" max="3" width="9.1640625" customWidth="1"/>
    <col min="4" max="4" width="7" customWidth="1"/>
    <col min="5" max="5" width="12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10.6640625" customWidth="1"/>
    <col min="11" max="11" width="9.5" customWidth="1"/>
    <col min="12" max="12" width="9.6640625" customWidth="1"/>
    <col min="13" max="13" width="9.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27">
      <c r="A1" s="2" t="s">
        <v>46</v>
      </c>
    </row>
    <row r="2" spans="1:27">
      <c r="B2" t="s">
        <v>17</v>
      </c>
    </row>
    <row r="3" spans="1:2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  <c r="R3" t="s">
        <v>10</v>
      </c>
      <c r="S3" t="s">
        <v>10</v>
      </c>
      <c r="T3" t="s">
        <v>10</v>
      </c>
      <c r="U3" t="s">
        <v>71</v>
      </c>
      <c r="V3" s="1"/>
      <c r="W3" t="s">
        <v>72</v>
      </c>
      <c r="X3" t="s">
        <v>72</v>
      </c>
      <c r="Y3" t="s">
        <v>72</v>
      </c>
      <c r="Z3" t="s">
        <v>72</v>
      </c>
      <c r="AA3" s="1"/>
    </row>
    <row r="4" spans="1:2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  <c r="R4" t="s">
        <v>39</v>
      </c>
      <c r="S4" t="s">
        <v>41</v>
      </c>
      <c r="T4" t="s">
        <v>35</v>
      </c>
      <c r="U4" t="s">
        <v>40</v>
      </c>
      <c r="V4" s="1"/>
      <c r="W4" t="s">
        <v>39</v>
      </c>
      <c r="X4" t="s">
        <v>41</v>
      </c>
      <c r="Y4" t="s">
        <v>35</v>
      </c>
      <c r="Z4" t="s">
        <v>40</v>
      </c>
      <c r="AA4" s="1"/>
    </row>
    <row r="5" spans="1:27">
      <c r="A5" t="s">
        <v>20</v>
      </c>
      <c r="B5" s="1"/>
      <c r="C5">
        <v>55105.8</v>
      </c>
      <c r="E5">
        <v>129011106</v>
      </c>
      <c r="F5">
        <f>E5/J5</f>
        <v>0.53731660349547428</v>
      </c>
      <c r="G5" s="1"/>
      <c r="H5">
        <v>50781.7</v>
      </c>
      <c r="J5">
        <v>240102586</v>
      </c>
      <c r="K5">
        <f>J5/J5</f>
        <v>1</v>
      </c>
      <c r="L5" s="1"/>
      <c r="M5">
        <v>102864</v>
      </c>
      <c r="O5">
        <v>240094739</v>
      </c>
      <c r="P5">
        <f>O5/J5</f>
        <v>0.99996731813625694</v>
      </c>
      <c r="Q5" s="1"/>
      <c r="V5" s="1"/>
      <c r="AA5" s="1"/>
    </row>
    <row r="6" spans="1:27">
      <c r="A6" s="3" t="s">
        <v>47</v>
      </c>
      <c r="B6" s="1"/>
      <c r="G6" s="1"/>
      <c r="L6" s="1"/>
      <c r="Q6" s="1"/>
      <c r="V6" s="1"/>
      <c r="AA6" s="1"/>
    </row>
    <row r="7" spans="1:27">
      <c r="A7" t="s">
        <v>32</v>
      </c>
      <c r="B7" s="1"/>
      <c r="C7">
        <v>2317.63</v>
      </c>
      <c r="E7">
        <v>18151922</v>
      </c>
      <c r="F7">
        <f>E7/J7</f>
        <v>0.44451111269088356</v>
      </c>
      <c r="G7" s="1"/>
      <c r="H7">
        <v>6371.81</v>
      </c>
      <c r="J7">
        <v>40835699</v>
      </c>
      <c r="K7">
        <f>J7/J7</f>
        <v>1</v>
      </c>
      <c r="L7" s="1"/>
      <c r="M7">
        <v>6253.78</v>
      </c>
      <c r="O7">
        <v>39869998</v>
      </c>
      <c r="P7">
        <f>O7/J7</f>
        <v>0.97635154965756799</v>
      </c>
      <c r="Q7" s="1"/>
      <c r="V7" s="1"/>
      <c r="AA7" s="1"/>
    </row>
    <row r="8" spans="1:27">
      <c r="A8" t="s">
        <v>33</v>
      </c>
      <c r="B8" s="1"/>
      <c r="G8" s="1"/>
      <c r="L8" s="1"/>
      <c r="Q8" s="1"/>
      <c r="V8" s="1"/>
      <c r="AA8" s="1"/>
    </row>
    <row r="9" spans="1:27">
      <c r="A9" t="s">
        <v>34</v>
      </c>
      <c r="B9" s="1"/>
      <c r="C9">
        <v>40.132399999999997</v>
      </c>
      <c r="E9">
        <v>140223</v>
      </c>
      <c r="F9">
        <f>E9/J9</f>
        <v>4.1750469020248634E-2</v>
      </c>
      <c r="G9" s="1"/>
      <c r="H9">
        <v>115.28400000000001</v>
      </c>
      <c r="J9">
        <v>3358597</v>
      </c>
      <c r="K9">
        <f>J9/J9</f>
        <v>1</v>
      </c>
      <c r="L9" s="1"/>
      <c r="M9">
        <v>35.5916</v>
      </c>
      <c r="O9">
        <v>185207</v>
      </c>
      <c r="P9">
        <f>O9/J9</f>
        <v>5.5144156920285466E-2</v>
      </c>
      <c r="Q9" s="1"/>
      <c r="V9" s="1"/>
      <c r="AA9" s="1"/>
    </row>
    <row r="10" spans="1:27">
      <c r="A10" s="6" t="s">
        <v>44</v>
      </c>
      <c r="B10" s="1"/>
      <c r="G10" s="1"/>
      <c r="L10" s="1"/>
      <c r="Q10" s="1"/>
      <c r="V10" s="1"/>
      <c r="AA10" s="1"/>
    </row>
    <row r="11" spans="1:27">
      <c r="A11" s="6" t="s">
        <v>45</v>
      </c>
      <c r="B11" s="1"/>
      <c r="G11" s="1"/>
      <c r="L11" s="1"/>
      <c r="Q11" s="1"/>
      <c r="V11" s="1"/>
      <c r="AA11" s="1"/>
    </row>
    <row r="12" spans="1:27">
      <c r="A12" s="5" t="s">
        <v>48</v>
      </c>
      <c r="B12" s="1"/>
      <c r="C12">
        <v>20.668299999999999</v>
      </c>
      <c r="E12">
        <v>132367</v>
      </c>
      <c r="F12">
        <f>E12/J12</f>
        <v>3.3324496615486712E-2</v>
      </c>
      <c r="G12" s="1"/>
      <c r="H12">
        <v>68.375799999999998</v>
      </c>
      <c r="J12">
        <v>3972063</v>
      </c>
      <c r="K12">
        <f>J12/J12</f>
        <v>1</v>
      </c>
      <c r="L12" s="1"/>
      <c r="M12">
        <v>16.892499999999998</v>
      </c>
      <c r="O12">
        <v>144711</v>
      </c>
      <c r="P12">
        <f>O12/J12</f>
        <v>3.643220160405311E-2</v>
      </c>
      <c r="Q12" s="1"/>
      <c r="V12" s="1"/>
      <c r="AA12" s="1"/>
    </row>
    <row r="13" spans="1:27">
      <c r="A13" s="4" t="s">
        <v>50</v>
      </c>
      <c r="B13" s="1"/>
      <c r="C13">
        <v>3.72342</v>
      </c>
      <c r="E13">
        <v>51985</v>
      </c>
      <c r="F13">
        <f>E13/J13</f>
        <v>0.37126308722914969</v>
      </c>
      <c r="G13" s="1"/>
      <c r="H13">
        <v>8.3016199999999998</v>
      </c>
      <c r="J13">
        <v>140022</v>
      </c>
      <c r="K13">
        <f>J13/J13</f>
        <v>1</v>
      </c>
      <c r="L13" s="1"/>
      <c r="M13">
        <v>7.8949400000000001</v>
      </c>
      <c r="O13">
        <v>132117</v>
      </c>
      <c r="P13">
        <f>O13/J13</f>
        <v>0.94354458585079493</v>
      </c>
      <c r="Q13" s="1"/>
      <c r="V13" s="1"/>
      <c r="AA13" s="1"/>
    </row>
    <row r="14" spans="1:27">
      <c r="A14" s="4" t="s">
        <v>51</v>
      </c>
      <c r="B14" s="1"/>
      <c r="G14" s="1"/>
      <c r="L14" s="1"/>
      <c r="Q14" s="1"/>
      <c r="V14" s="1"/>
      <c r="AA14" s="1"/>
    </row>
    <row r="15" spans="1:27">
      <c r="A15" s="4" t="s">
        <v>55</v>
      </c>
      <c r="B15" s="1"/>
      <c r="G15" s="1"/>
      <c r="L15" s="1"/>
      <c r="Q15" s="1"/>
      <c r="V15" s="1"/>
      <c r="AA15" s="1"/>
    </row>
    <row r="16" spans="1:27">
      <c r="A16" s="3" t="s">
        <v>57</v>
      </c>
      <c r="B16" s="1"/>
      <c r="G16" s="1"/>
      <c r="L16" s="1"/>
      <c r="Q16" s="1"/>
      <c r="V16" s="1"/>
      <c r="AA16" s="1"/>
    </row>
    <row r="17" spans="1:27">
      <c r="A17" s="5" t="s">
        <v>58</v>
      </c>
      <c r="B17" s="1"/>
      <c r="G17" s="1"/>
      <c r="L17" s="1"/>
      <c r="Q17" s="1"/>
      <c r="V17" s="1"/>
      <c r="AA17" s="1"/>
    </row>
    <row r="18" spans="1:27">
      <c r="A18" s="5" t="s">
        <v>59</v>
      </c>
      <c r="B18" s="1"/>
      <c r="G18" s="1"/>
      <c r="L18" s="1"/>
      <c r="Q18" s="1"/>
      <c r="V18" s="1"/>
      <c r="AA18" s="1"/>
    </row>
    <row r="19" spans="1:27">
      <c r="A19" s="5" t="s">
        <v>60</v>
      </c>
      <c r="B19" s="1"/>
      <c r="G19" s="1"/>
      <c r="L19" s="1"/>
      <c r="Q19" s="1"/>
      <c r="V19" s="1"/>
      <c r="AA19" s="1"/>
    </row>
    <row r="20" spans="1:27">
      <c r="A20" s="5" t="s">
        <v>61</v>
      </c>
      <c r="B20" s="1"/>
      <c r="G20" s="1"/>
      <c r="L20" s="1"/>
      <c r="Q20" s="1"/>
      <c r="V20" s="1"/>
      <c r="AA20" s="1"/>
    </row>
    <row r="21" spans="1:27">
      <c r="A21" s="5" t="s">
        <v>69</v>
      </c>
      <c r="B21" s="1"/>
      <c r="C21" s="7">
        <v>22.2135</v>
      </c>
      <c r="D21" s="7"/>
      <c r="E21" s="7">
        <v>3568376</v>
      </c>
      <c r="F21" s="7">
        <f>E21/J21</f>
        <v>1.065422212667873</v>
      </c>
      <c r="G21" s="7"/>
      <c r="H21" s="7">
        <v>20.750599999999999</v>
      </c>
      <c r="I21" s="7"/>
      <c r="J21" s="7">
        <v>3349260</v>
      </c>
      <c r="K21" s="7">
        <f>J21/J21</f>
        <v>1</v>
      </c>
      <c r="L21" s="7"/>
      <c r="M21" s="7">
        <v>8.4070800000000006</v>
      </c>
      <c r="N21" s="7"/>
      <c r="O21" s="7">
        <v>221340</v>
      </c>
      <c r="P21">
        <f>O21/J21</f>
        <v>6.6086239945540207E-2</v>
      </c>
      <c r="Q21" s="1"/>
      <c r="V21" s="1"/>
      <c r="AA21" s="1"/>
    </row>
    <row r="22" spans="1:27">
      <c r="A22" s="5" t="s">
        <v>70</v>
      </c>
      <c r="B22" s="1"/>
      <c r="C22" s="7">
        <v>0.69175399999999998</v>
      </c>
      <c r="D22" s="7"/>
      <c r="E22" s="7">
        <v>29527</v>
      </c>
      <c r="F22" s="7">
        <f>E22/J22</f>
        <v>4.5159435273821234E-2</v>
      </c>
      <c r="G22" s="7"/>
      <c r="H22" s="7">
        <v>5.1107500000000003</v>
      </c>
      <c r="I22" s="7"/>
      <c r="J22" s="7">
        <v>653839</v>
      </c>
      <c r="K22" s="7">
        <f>J22/J22</f>
        <v>1</v>
      </c>
      <c r="L22" s="7"/>
      <c r="M22" s="7">
        <v>1.57839</v>
      </c>
      <c r="N22" s="7"/>
      <c r="O22" s="7">
        <v>59452</v>
      </c>
      <c r="P22" s="7">
        <f>O22/J22</f>
        <v>9.0927583090026756E-2</v>
      </c>
      <c r="Q22" s="7"/>
      <c r="R22" s="7">
        <v>10.177099999999999</v>
      </c>
      <c r="S22" s="7"/>
      <c r="T22" s="7">
        <v>982235</v>
      </c>
      <c r="U22" s="7">
        <f>T22/J22</f>
        <v>1.5022582011779659</v>
      </c>
      <c r="V22" s="7"/>
      <c r="W22" s="7">
        <v>2.6984599999999999</v>
      </c>
      <c r="X22" s="7"/>
      <c r="Y22" s="7">
        <v>94098</v>
      </c>
      <c r="Z22" s="7">
        <f>Y22/J22</f>
        <v>0.14391616284742881</v>
      </c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t="s">
        <v>25</v>
      </c>
      <c r="B24" s="1"/>
      <c r="F24">
        <f>GEOMEAN(F5,F7,F9,F12,F13,F21,F22)</f>
        <v>0.17920729909371527</v>
      </c>
      <c r="K24">
        <f>GEOMEAN(K5,K7,K9,K12,K13,K21,K22)</f>
        <v>1</v>
      </c>
      <c r="P24">
        <f>GEOMEAN(P5,P7,P9,P12,P13,P21,P22)</f>
        <v>0.19602279629350219</v>
      </c>
      <c r="Q24" s="1"/>
      <c r="V24" s="1"/>
      <c r="AA24" s="1"/>
    </row>
    <row r="28" spans="1:27">
      <c r="B28" t="s">
        <v>42</v>
      </c>
    </row>
    <row r="29" spans="1:27">
      <c r="B29" t="s">
        <v>43</v>
      </c>
    </row>
    <row r="30" spans="1:27">
      <c r="B30" t="s">
        <v>49</v>
      </c>
    </row>
    <row r="31" spans="1:27">
      <c r="B31" t="s">
        <v>52</v>
      </c>
    </row>
    <row r="32" spans="1:27">
      <c r="B32" t="s">
        <v>53</v>
      </c>
    </row>
    <row r="33" spans="2:5">
      <c r="B33" t="s">
        <v>54</v>
      </c>
    </row>
    <row r="35" spans="2:5">
      <c r="B35" t="s">
        <v>56</v>
      </c>
    </row>
    <row r="38" spans="2:5">
      <c r="C38" t="s">
        <v>9</v>
      </c>
      <c r="D38" t="s">
        <v>8</v>
      </c>
      <c r="E38" t="s">
        <v>37</v>
      </c>
    </row>
    <row r="39" spans="2:5">
      <c r="B39" t="s">
        <v>20</v>
      </c>
      <c r="C39">
        <v>0.53731700000000004</v>
      </c>
      <c r="D39">
        <v>1</v>
      </c>
      <c r="E39">
        <v>0.99996700000000005</v>
      </c>
    </row>
    <row r="40" spans="2:5">
      <c r="B40" t="s">
        <v>32</v>
      </c>
      <c r="C40">
        <v>0.44451099999999999</v>
      </c>
      <c r="D40">
        <v>1</v>
      </c>
      <c r="E40">
        <v>0.976352</v>
      </c>
    </row>
    <row r="41" spans="2:5">
      <c r="B41" t="s">
        <v>34</v>
      </c>
      <c r="C41">
        <v>4.1750000000000002E-2</v>
      </c>
      <c r="D41">
        <v>1</v>
      </c>
      <c r="E41">
        <v>5.5143999999999999E-2</v>
      </c>
    </row>
    <row r="42" spans="2:5">
      <c r="B42" t="s">
        <v>48</v>
      </c>
      <c r="C42">
        <v>3.3323999999999999E-2</v>
      </c>
      <c r="D42">
        <v>1</v>
      </c>
      <c r="E42">
        <v>3.6431999999999999E-2</v>
      </c>
    </row>
    <row r="43" spans="2:5">
      <c r="B43" t="s">
        <v>69</v>
      </c>
      <c r="C43">
        <v>1.0654220000000001</v>
      </c>
      <c r="D43">
        <v>1</v>
      </c>
      <c r="E43">
        <v>6.6086000000000006E-2</v>
      </c>
    </row>
    <row r="44" spans="2:5">
      <c r="B44" t="s">
        <v>70</v>
      </c>
      <c r="C44">
        <v>4.5158999999999998E-2</v>
      </c>
      <c r="D44">
        <v>1</v>
      </c>
      <c r="E44">
        <v>9.0927999999999995E-2</v>
      </c>
    </row>
    <row r="45" spans="2:5">
      <c r="B45" t="s">
        <v>25</v>
      </c>
      <c r="C45">
        <f>GEOMEAN(C39,C40,C41,C42,C43,C44)</f>
        <v>0.15872016734377342</v>
      </c>
      <c r="D45">
        <f t="shared" ref="D45:E45" si="0">GEOMEAN(D39,D40,D41,D42,D43,D44)</f>
        <v>1</v>
      </c>
      <c r="E45">
        <f t="shared" si="0"/>
        <v>0.15085628618923339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topLeftCell="K3" workbookViewId="0">
      <selection activeCell="R24" sqref="R24"/>
    </sheetView>
  </sheetViews>
  <sheetFormatPr baseColWidth="10" defaultRowHeight="15" x14ac:dyDescent="0"/>
  <cols>
    <col min="1" max="1" width="14" customWidth="1"/>
    <col min="2" max="2" width="14.5" customWidth="1"/>
    <col min="3" max="3" width="16.1640625" customWidth="1"/>
    <col min="4" max="4" width="19" customWidth="1"/>
    <col min="5" max="5" width="16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10.6640625" customWidth="1"/>
    <col min="11" max="11" width="9.5" customWidth="1"/>
    <col min="12" max="12" width="9.6640625" customWidth="1"/>
    <col min="13" max="13" width="9.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27">
      <c r="A1" s="2" t="s">
        <v>46</v>
      </c>
    </row>
    <row r="2" spans="1:27">
      <c r="B2" t="s">
        <v>17</v>
      </c>
    </row>
    <row r="3" spans="1:2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  <c r="R3" t="s">
        <v>10</v>
      </c>
      <c r="S3" t="s">
        <v>10</v>
      </c>
      <c r="T3" t="s">
        <v>10</v>
      </c>
      <c r="U3" t="s">
        <v>71</v>
      </c>
      <c r="V3" s="1"/>
      <c r="W3" t="s">
        <v>72</v>
      </c>
      <c r="X3" t="s">
        <v>72</v>
      </c>
      <c r="Y3" t="s">
        <v>72</v>
      </c>
      <c r="Z3" t="s">
        <v>72</v>
      </c>
      <c r="AA3" s="1"/>
    </row>
    <row r="4" spans="1:2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  <c r="R4" t="s">
        <v>39</v>
      </c>
      <c r="S4" t="s">
        <v>41</v>
      </c>
      <c r="T4" t="s">
        <v>35</v>
      </c>
      <c r="U4" t="s">
        <v>40</v>
      </c>
      <c r="V4" s="1"/>
      <c r="W4" t="s">
        <v>39</v>
      </c>
      <c r="X4" t="s">
        <v>41</v>
      </c>
      <c r="Y4" t="s">
        <v>35</v>
      </c>
      <c r="Z4" t="s">
        <v>40</v>
      </c>
      <c r="AA4" s="1"/>
    </row>
    <row r="5" spans="1:27">
      <c r="A5" t="s">
        <v>20</v>
      </c>
      <c r="B5" s="1"/>
      <c r="C5">
        <v>6.1939299999999999</v>
      </c>
      <c r="D5">
        <f>C5/H5</f>
        <v>0.51275528365770673</v>
      </c>
      <c r="E5">
        <v>1791617</v>
      </c>
      <c r="F5">
        <f>E5/J5</f>
        <v>0.53176490491779926</v>
      </c>
      <c r="G5" s="1"/>
      <c r="H5">
        <v>12.079700000000001</v>
      </c>
      <c r="I5">
        <f>H5/H5</f>
        <v>1</v>
      </c>
      <c r="J5">
        <v>3369190</v>
      </c>
      <c r="K5">
        <f>J5/J5</f>
        <v>1</v>
      </c>
      <c r="L5" s="1"/>
      <c r="M5">
        <v>11.9999</v>
      </c>
      <c r="N5">
        <f>M5/H5</f>
        <v>0.99339387567572035</v>
      </c>
      <c r="O5">
        <v>3368972</v>
      </c>
      <c r="P5">
        <f>O5/J5</f>
        <v>0.9999352960207053</v>
      </c>
      <c r="Q5" s="1"/>
      <c r="V5" s="1"/>
      <c r="AA5" s="1"/>
    </row>
    <row r="6" spans="1:27">
      <c r="A6" s="3" t="s">
        <v>47</v>
      </c>
      <c r="B6" s="1"/>
      <c r="G6" s="1"/>
      <c r="L6" s="1"/>
      <c r="Q6" s="1"/>
      <c r="V6" s="1"/>
      <c r="AA6" s="1"/>
    </row>
    <row r="7" spans="1:27">
      <c r="A7" t="s">
        <v>32</v>
      </c>
      <c r="B7" s="1"/>
      <c r="C7">
        <v>66.007900000000006</v>
      </c>
      <c r="D7">
        <f>C7/H7</f>
        <v>0.47414018503620275</v>
      </c>
      <c r="E7">
        <v>18151922</v>
      </c>
      <c r="F7">
        <f>E7/J7</f>
        <v>0.44451111269088356</v>
      </c>
      <c r="G7" s="1"/>
      <c r="H7">
        <v>139.21600000000001</v>
      </c>
      <c r="I7">
        <f>H7/H7</f>
        <v>1</v>
      </c>
      <c r="J7">
        <v>40835699</v>
      </c>
      <c r="K7">
        <f>J7/J7</f>
        <v>1</v>
      </c>
      <c r="L7" s="1"/>
      <c r="M7">
        <v>150.69399999999999</v>
      </c>
      <c r="N7">
        <f>M7/H7</f>
        <v>1.0824474198368002</v>
      </c>
      <c r="O7">
        <v>41122968</v>
      </c>
      <c r="P7">
        <f>O7/J7</f>
        <v>1.0070347516274913</v>
      </c>
      <c r="Q7" s="1"/>
      <c r="V7" s="1"/>
      <c r="AA7" s="1"/>
    </row>
    <row r="8" spans="1:27">
      <c r="A8" t="s">
        <v>33</v>
      </c>
      <c r="B8" s="1"/>
      <c r="G8" s="1"/>
      <c r="L8" s="1"/>
      <c r="Q8" s="1"/>
      <c r="V8" s="1"/>
      <c r="AA8" s="1"/>
    </row>
    <row r="9" spans="1:27">
      <c r="A9" t="s">
        <v>34</v>
      </c>
      <c r="B9" s="1"/>
      <c r="C9">
        <v>1.14863</v>
      </c>
      <c r="D9">
        <f>C9/H9</f>
        <v>0.41774591848239195</v>
      </c>
      <c r="E9">
        <v>144368</v>
      </c>
      <c r="F9">
        <f>E9/J9</f>
        <v>4.2913956577739186E-2</v>
      </c>
      <c r="G9" s="1"/>
      <c r="H9">
        <v>2.74959</v>
      </c>
      <c r="I9">
        <f>H9/H9</f>
        <v>1</v>
      </c>
      <c r="J9">
        <v>3364127</v>
      </c>
      <c r="K9">
        <f>J9/J9</f>
        <v>1</v>
      </c>
      <c r="L9" s="1"/>
      <c r="M9">
        <v>1.1837899999999999</v>
      </c>
      <c r="N9">
        <f>M9/H9</f>
        <v>0.4305332795071265</v>
      </c>
      <c r="O9">
        <v>234887</v>
      </c>
      <c r="P9">
        <f>O9/J9</f>
        <v>6.9821085827021387E-2</v>
      </c>
      <c r="Q9" s="1"/>
      <c r="V9" s="1"/>
      <c r="AA9" s="1"/>
    </row>
    <row r="10" spans="1:27">
      <c r="A10" s="6" t="s">
        <v>44</v>
      </c>
      <c r="B10" s="1"/>
      <c r="G10" s="1"/>
      <c r="L10" s="1"/>
      <c r="Q10" s="1"/>
      <c r="V10" s="1"/>
      <c r="AA10" s="1"/>
    </row>
    <row r="11" spans="1:27">
      <c r="A11" s="6" t="s">
        <v>45</v>
      </c>
      <c r="B11" s="1"/>
      <c r="C11">
        <v>79.754199999999997</v>
      </c>
      <c r="D11">
        <f>C11/H11</f>
        <v>0.42670982584735562</v>
      </c>
      <c r="E11">
        <v>11017460</v>
      </c>
      <c r="F11">
        <f>E11/J11</f>
        <v>0.63292676509510681</v>
      </c>
      <c r="G11" s="1"/>
      <c r="H11">
        <v>186.905</v>
      </c>
      <c r="I11">
        <f>H11/H11</f>
        <v>1</v>
      </c>
      <c r="J11">
        <v>17407164</v>
      </c>
      <c r="K11">
        <f>J11/J11</f>
        <v>1</v>
      </c>
      <c r="L11" s="1"/>
      <c r="M11">
        <v>173.423</v>
      </c>
      <c r="N11">
        <f>M11/H11</f>
        <v>0.92786709825847358</v>
      </c>
      <c r="O11">
        <v>17339284</v>
      </c>
      <c r="P11">
        <f>O11/J11</f>
        <v>0.99610045611105869</v>
      </c>
      <c r="Q11" s="1"/>
      <c r="V11" s="1"/>
      <c r="AA11" s="1"/>
    </row>
    <row r="12" spans="1:27">
      <c r="A12" s="5" t="s">
        <v>48</v>
      </c>
      <c r="B12" s="1"/>
      <c r="C12">
        <v>0.79603999999999997</v>
      </c>
      <c r="D12">
        <f>C12/H12</f>
        <v>0.28634223371690232</v>
      </c>
      <c r="E12">
        <v>147308</v>
      </c>
      <c r="F12">
        <f>E12/J12</f>
        <v>3.6964220427281175E-2</v>
      </c>
      <c r="G12" s="1"/>
      <c r="H12">
        <v>2.78003</v>
      </c>
      <c r="I12">
        <f>H12/H12</f>
        <v>1</v>
      </c>
      <c r="J12">
        <v>3985151</v>
      </c>
      <c r="K12">
        <f>J12/J12</f>
        <v>1</v>
      </c>
      <c r="L12" s="1"/>
      <c r="M12">
        <v>0.87531599999999998</v>
      </c>
      <c r="N12">
        <f>M12/H12</f>
        <v>0.31485847275029405</v>
      </c>
      <c r="O12">
        <v>203139</v>
      </c>
      <c r="P12">
        <f>O12/J12</f>
        <v>5.0973978150388781E-2</v>
      </c>
      <c r="Q12" s="1"/>
      <c r="V12" s="1"/>
      <c r="AA12" s="1"/>
    </row>
    <row r="13" spans="1:27">
      <c r="A13" s="4" t="s">
        <v>50</v>
      </c>
      <c r="B13" s="1"/>
      <c r="G13" s="1"/>
      <c r="L13" s="1"/>
      <c r="Q13" s="1"/>
      <c r="V13" s="1"/>
      <c r="AA13" s="1"/>
    </row>
    <row r="14" spans="1:27">
      <c r="A14" s="4" t="s">
        <v>51</v>
      </c>
      <c r="B14" s="1"/>
      <c r="G14" s="1"/>
      <c r="L14" s="1"/>
      <c r="Q14" s="1"/>
      <c r="V14" s="1"/>
      <c r="AA14" s="1"/>
    </row>
    <row r="15" spans="1:27">
      <c r="A15" s="4" t="s">
        <v>55</v>
      </c>
      <c r="B15" s="1"/>
      <c r="G15" s="1"/>
      <c r="L15" s="1"/>
      <c r="Q15" s="1"/>
      <c r="V15" s="1"/>
      <c r="AA15" s="1"/>
    </row>
    <row r="16" spans="1:27">
      <c r="A16" s="3" t="s">
        <v>57</v>
      </c>
      <c r="B16" s="1"/>
      <c r="G16" s="1"/>
      <c r="L16" s="1"/>
      <c r="Q16" s="1"/>
      <c r="V16" s="1"/>
      <c r="AA16" s="1"/>
    </row>
    <row r="17" spans="1:27">
      <c r="A17" s="5" t="s">
        <v>58</v>
      </c>
      <c r="B17" s="1"/>
      <c r="G17" s="1"/>
      <c r="L17" s="1"/>
      <c r="Q17" s="1"/>
      <c r="V17" s="1"/>
      <c r="AA17" s="1"/>
    </row>
    <row r="18" spans="1:27">
      <c r="A18" s="5" t="s">
        <v>59</v>
      </c>
      <c r="B18" s="1"/>
      <c r="G18" s="1"/>
      <c r="L18" s="1"/>
      <c r="Q18" s="1"/>
      <c r="V18" s="1"/>
      <c r="AA18" s="1"/>
    </row>
    <row r="19" spans="1:27">
      <c r="A19" s="5" t="s">
        <v>60</v>
      </c>
      <c r="B19" s="1"/>
      <c r="G19" s="1"/>
      <c r="L19" s="1"/>
      <c r="Q19" s="1"/>
      <c r="V19" s="1"/>
      <c r="AA19" s="1"/>
    </row>
    <row r="20" spans="1:27">
      <c r="A20" s="5" t="s">
        <v>61</v>
      </c>
      <c r="B20" s="1"/>
      <c r="G20" s="1"/>
      <c r="L20" s="1"/>
      <c r="Q20" s="1"/>
      <c r="V20" s="1"/>
      <c r="AA20" s="1"/>
    </row>
    <row r="21" spans="1:27">
      <c r="A21" s="5" t="s">
        <v>69</v>
      </c>
      <c r="B21" s="1"/>
      <c r="C21" s="7">
        <v>5.6093000000000002</v>
      </c>
      <c r="D21" s="7">
        <f>C21/H21</f>
        <v>4.4569544316872589</v>
      </c>
      <c r="E21" s="7">
        <v>3562817</v>
      </c>
      <c r="F21" s="7">
        <f>E21/J21</f>
        <v>1.0637624430471209</v>
      </c>
      <c r="G21" s="7"/>
      <c r="H21" s="7">
        <v>1.2585500000000001</v>
      </c>
      <c r="I21" s="7">
        <f>H21/H21</f>
        <v>1</v>
      </c>
      <c r="J21" s="7">
        <v>3349260</v>
      </c>
      <c r="K21" s="7">
        <f>J21/J21</f>
        <v>1</v>
      </c>
      <c r="L21" s="7"/>
      <c r="M21" s="7">
        <v>0.57199199999999994</v>
      </c>
      <c r="N21" s="7">
        <f>M21/H21</f>
        <v>0.45448492312581934</v>
      </c>
      <c r="O21" s="7">
        <v>219370</v>
      </c>
      <c r="P21">
        <f>O21/J21</f>
        <v>6.5498050315592096E-2</v>
      </c>
      <c r="Q21" s="1"/>
      <c r="V21" s="1"/>
      <c r="AA21" s="1"/>
    </row>
    <row r="22" spans="1:27">
      <c r="A22" s="5" t="s">
        <v>70</v>
      </c>
      <c r="B22" s="1"/>
      <c r="C22" s="7">
        <v>6.6540000000000002E-2</v>
      </c>
      <c r="D22" s="7">
        <f>C22/H22</f>
        <v>0.16838407968256539</v>
      </c>
      <c r="E22" s="7">
        <v>29527</v>
      </c>
      <c r="F22" s="7">
        <f>E22/J22</f>
        <v>4.5473446230233291E-2</v>
      </c>
      <c r="G22" s="7"/>
      <c r="H22" s="7">
        <v>0.39516800000000002</v>
      </c>
      <c r="I22" s="7">
        <f>H22/H22</f>
        <v>1</v>
      </c>
      <c r="J22" s="7">
        <v>649324</v>
      </c>
      <c r="K22" s="7">
        <f>J22/J22</f>
        <v>1</v>
      </c>
      <c r="L22" s="7"/>
      <c r="M22" s="7">
        <v>0.13713700000000001</v>
      </c>
      <c r="N22" s="7">
        <f>M22/H22</f>
        <v>0.34703467892137013</v>
      </c>
      <c r="O22" s="7">
        <v>58798</v>
      </c>
      <c r="P22" s="7">
        <f>O22/J22</f>
        <v>9.0552636280192944E-2</v>
      </c>
      <c r="Q22" s="7"/>
      <c r="R22" s="7">
        <v>0.64637699999999998</v>
      </c>
      <c r="S22" s="7"/>
      <c r="T22" s="7">
        <v>982235</v>
      </c>
      <c r="U22" s="7"/>
      <c r="V22" s="7"/>
      <c r="W22" s="7">
        <v>0.188948</v>
      </c>
      <c r="X22" s="7"/>
      <c r="Y22" s="7">
        <v>94098</v>
      </c>
      <c r="Z22" s="7"/>
      <c r="AA22" s="1"/>
    </row>
    <row r="23" spans="1:27">
      <c r="A23" s="5" t="s">
        <v>87</v>
      </c>
      <c r="B23" s="1"/>
      <c r="C23" s="7">
        <v>2.40943</v>
      </c>
      <c r="D23" s="7"/>
      <c r="E23" s="7">
        <v>1177164</v>
      </c>
      <c r="F23" s="7"/>
      <c r="G23" s="7"/>
      <c r="H23" s="7">
        <v>6.4320700000000004</v>
      </c>
      <c r="I23" s="7"/>
      <c r="J23" s="7">
        <v>3925847</v>
      </c>
      <c r="K23" s="7"/>
      <c r="L23" s="7"/>
      <c r="M23" s="7">
        <v>4.8103999999999996</v>
      </c>
      <c r="N23" s="7"/>
      <c r="O23" s="7">
        <v>2252206</v>
      </c>
      <c r="P23" s="7"/>
      <c r="Q23" s="7"/>
      <c r="R23" s="7">
        <v>11.6592</v>
      </c>
      <c r="S23" s="7"/>
      <c r="T23" s="7">
        <v>15657168</v>
      </c>
      <c r="U23" s="7"/>
      <c r="V23" s="7"/>
      <c r="W23" s="7">
        <v>8.91</v>
      </c>
      <c r="X23" s="7"/>
      <c r="Y23" s="7">
        <v>12998512</v>
      </c>
      <c r="Z23" s="7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t="s">
        <v>25</v>
      </c>
      <c r="B25" s="1"/>
      <c r="D25">
        <f>GEOMEAN(D5,D7,D9,D12,D21,D22)</f>
        <v>0.52863870700485549</v>
      </c>
      <c r="F25">
        <f>GEOMEAN(F5,F7,F9,F12,F21,F22)</f>
        <v>0.16209296042402524</v>
      </c>
      <c r="I25">
        <f>GEOMEAN(I5,I7,I9,I12,I21,I24)</f>
        <v>1</v>
      </c>
      <c r="K25">
        <f>GEOMEAN(K5,K7,K9,K12,K21,K22)</f>
        <v>1</v>
      </c>
      <c r="N25">
        <f>GEOMEAN(N5,N7,N9,N12,N21,N22)</f>
        <v>0.53324131737120128</v>
      </c>
      <c r="P25">
        <f>GEOMEAN(P5,P7,P9,P12,P21,P22)</f>
        <v>0.16643582984091718</v>
      </c>
      <c r="Q25" s="1"/>
      <c r="V25" s="1"/>
      <c r="AA25" s="1"/>
    </row>
    <row r="28" spans="1:27">
      <c r="B28" t="s">
        <v>73</v>
      </c>
      <c r="D28" t="s">
        <v>86</v>
      </c>
    </row>
    <row r="29" spans="1:27">
      <c r="B29" t="s">
        <v>74</v>
      </c>
    </row>
    <row r="30" spans="1:27">
      <c r="B30" t="s">
        <v>83</v>
      </c>
    </row>
    <row r="32" spans="1:27">
      <c r="B32" t="s">
        <v>78</v>
      </c>
    </row>
    <row r="33" spans="2:2">
      <c r="B33" t="s">
        <v>79</v>
      </c>
    </row>
    <row r="34" spans="2:2">
      <c r="B34" t="s">
        <v>81</v>
      </c>
    </row>
    <row r="35" spans="2:2">
      <c r="B35" t="s">
        <v>80</v>
      </c>
    </row>
    <row r="36" spans="2:2">
      <c r="B36" t="s">
        <v>82</v>
      </c>
    </row>
    <row r="37" spans="2:2">
      <c r="B37" t="s">
        <v>84</v>
      </c>
    </row>
    <row r="38" spans="2:2">
      <c r="B38" t="s">
        <v>85</v>
      </c>
    </row>
    <row r="39" spans="2:2">
      <c r="B39" t="s">
        <v>88</v>
      </c>
    </row>
    <row r="54" spans="2:5">
      <c r="C54" t="s">
        <v>9</v>
      </c>
      <c r="D54" t="s">
        <v>8</v>
      </c>
      <c r="E54" t="s">
        <v>37</v>
      </c>
    </row>
    <row r="55" spans="2:5">
      <c r="B55" t="s">
        <v>20</v>
      </c>
      <c r="C55">
        <v>0.53731700000000004</v>
      </c>
      <c r="D55">
        <v>1</v>
      </c>
      <c r="E55">
        <v>0.99996700000000005</v>
      </c>
    </row>
    <row r="56" spans="2:5">
      <c r="B56" t="s">
        <v>32</v>
      </c>
      <c r="C56">
        <v>0.44451099999999999</v>
      </c>
      <c r="D56">
        <v>1</v>
      </c>
      <c r="E56">
        <v>0.976352</v>
      </c>
    </row>
    <row r="57" spans="2:5">
      <c r="B57" t="s">
        <v>34</v>
      </c>
      <c r="C57">
        <v>4.1750000000000002E-2</v>
      </c>
      <c r="D57">
        <v>1</v>
      </c>
      <c r="E57">
        <v>5.5143999999999999E-2</v>
      </c>
    </row>
    <row r="58" spans="2:5">
      <c r="B58" t="s">
        <v>48</v>
      </c>
      <c r="C58">
        <v>3.3323999999999999E-2</v>
      </c>
      <c r="D58">
        <v>1</v>
      </c>
      <c r="E58">
        <v>3.6431999999999999E-2</v>
      </c>
    </row>
    <row r="59" spans="2:5">
      <c r="B59" t="s">
        <v>69</v>
      </c>
      <c r="C59">
        <v>1.0654220000000001</v>
      </c>
      <c r="D59">
        <v>1</v>
      </c>
      <c r="E59">
        <v>6.6086000000000006E-2</v>
      </c>
    </row>
    <row r="60" spans="2:5">
      <c r="B60" t="s">
        <v>70</v>
      </c>
      <c r="C60">
        <v>4.5158999999999998E-2</v>
      </c>
      <c r="D60">
        <v>1</v>
      </c>
      <c r="E60">
        <v>9.0927999999999995E-2</v>
      </c>
    </row>
    <row r="61" spans="2:5">
      <c r="B61" t="s">
        <v>25</v>
      </c>
      <c r="C61">
        <f>GEOMEAN(C55,C56,C57,C58,C59,C60)</f>
        <v>0.15872016734377342</v>
      </c>
      <c r="D61">
        <f t="shared" ref="D61:E61" si="0">GEOMEAN(D55,D56,D57,D58,D59,D60)</f>
        <v>1</v>
      </c>
      <c r="E61">
        <f t="shared" si="0"/>
        <v>0.15085628618923339</v>
      </c>
    </row>
    <row r="75" spans="3:5">
      <c r="C75" t="s">
        <v>77</v>
      </c>
      <c r="D75" t="s">
        <v>75</v>
      </c>
      <c r="E75" t="s">
        <v>76</v>
      </c>
    </row>
    <row r="76" spans="3:5">
      <c r="C76">
        <v>8</v>
      </c>
      <c r="D76">
        <v>35</v>
      </c>
      <c r="E76">
        <v>2.5</v>
      </c>
    </row>
    <row r="77" spans="3:5">
      <c r="C77">
        <v>16</v>
      </c>
      <c r="D77">
        <v>72</v>
      </c>
      <c r="E77">
        <v>2.4700000000000002</v>
      </c>
    </row>
    <row r="78" spans="3:5">
      <c r="C78">
        <v>32</v>
      </c>
      <c r="D78">
        <v>144</v>
      </c>
      <c r="E78">
        <v>2.48</v>
      </c>
    </row>
    <row r="79" spans="3:5">
      <c r="C79">
        <v>64</v>
      </c>
      <c r="D79">
        <v>285</v>
      </c>
      <c r="E79">
        <v>2.5</v>
      </c>
    </row>
    <row r="80" spans="3:5">
      <c r="C80">
        <v>128</v>
      </c>
      <c r="D80">
        <v>569</v>
      </c>
      <c r="E80">
        <v>2.56</v>
      </c>
    </row>
    <row r="81" spans="3:5">
      <c r="C81">
        <v>256</v>
      </c>
      <c r="D81">
        <v>1153</v>
      </c>
      <c r="E81">
        <v>2.7</v>
      </c>
    </row>
    <row r="82" spans="3:5">
      <c r="C82">
        <v>512</v>
      </c>
      <c r="D82">
        <v>2316</v>
      </c>
      <c r="E82">
        <v>2.93</v>
      </c>
    </row>
    <row r="83" spans="3:5">
      <c r="C83">
        <v>1024</v>
      </c>
      <c r="D83">
        <v>3127</v>
      </c>
      <c r="E83">
        <v>3.39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7"/>
  <sheetViews>
    <sheetView workbookViewId="0">
      <selection activeCell="E15" sqref="E15"/>
    </sheetView>
  </sheetViews>
  <sheetFormatPr baseColWidth="10" defaultRowHeight="15" x14ac:dyDescent="0"/>
  <sheetData>
    <row r="3" spans="2:20">
      <c r="B3" t="s">
        <v>68</v>
      </c>
    </row>
    <row r="4" spans="2:20">
      <c r="B4" t="s">
        <v>65</v>
      </c>
    </row>
    <row r="5" spans="2:20">
      <c r="C5" t="s">
        <v>9</v>
      </c>
      <c r="G5" t="s">
        <v>37</v>
      </c>
      <c r="K5" t="s">
        <v>10</v>
      </c>
      <c r="O5" t="s">
        <v>64</v>
      </c>
      <c r="S5" t="s">
        <v>10</v>
      </c>
    </row>
    <row r="6" spans="2:20">
      <c r="C6" t="s">
        <v>62</v>
      </c>
      <c r="E6" t="s">
        <v>63</v>
      </c>
      <c r="G6" t="s">
        <v>62</v>
      </c>
      <c r="I6" t="s">
        <v>63</v>
      </c>
      <c r="K6" t="s">
        <v>62</v>
      </c>
      <c r="M6" t="s">
        <v>63</v>
      </c>
      <c r="O6" t="s">
        <v>62</v>
      </c>
      <c r="Q6" t="s">
        <v>63</v>
      </c>
      <c r="S6" t="s">
        <v>62</v>
      </c>
      <c r="T6" t="s">
        <v>63</v>
      </c>
    </row>
    <row r="7" spans="2:20">
      <c r="B7" t="s">
        <v>6</v>
      </c>
      <c r="C7" t="s">
        <v>66</v>
      </c>
      <c r="D7" t="s">
        <v>67</v>
      </c>
      <c r="E7" t="s">
        <v>66</v>
      </c>
      <c r="F7" t="s">
        <v>67</v>
      </c>
      <c r="G7" t="s">
        <v>66</v>
      </c>
      <c r="H7" t="s">
        <v>67</v>
      </c>
      <c r="I7" t="s">
        <v>66</v>
      </c>
      <c r="J7" t="s">
        <v>67</v>
      </c>
      <c r="K7" t="s">
        <v>66</v>
      </c>
      <c r="L7" t="s">
        <v>67</v>
      </c>
      <c r="M7" t="s">
        <v>66</v>
      </c>
      <c r="N7" t="s">
        <v>67</v>
      </c>
      <c r="O7" t="s">
        <v>66</v>
      </c>
      <c r="P7" t="s">
        <v>67</v>
      </c>
      <c r="Q7" t="s">
        <v>66</v>
      </c>
      <c r="R7" t="s">
        <v>67</v>
      </c>
      <c r="S7" t="s">
        <v>66</v>
      </c>
      <c r="T7" t="s">
        <v>67</v>
      </c>
    </row>
    <row r="8" spans="2:20">
      <c r="B8">
        <v>2</v>
      </c>
      <c r="C8">
        <v>0.28935899999999998</v>
      </c>
      <c r="D8">
        <v>1104</v>
      </c>
      <c r="G8">
        <v>0.32066299999999998</v>
      </c>
      <c r="H8">
        <v>2188</v>
      </c>
    </row>
    <row r="9" spans="2:20">
      <c r="B9">
        <v>4</v>
      </c>
      <c r="C9">
        <v>1.06125</v>
      </c>
      <c r="D9">
        <v>4414</v>
      </c>
      <c r="G9">
        <v>1.2388699999999999</v>
      </c>
      <c r="H9">
        <v>8838</v>
      </c>
    </row>
    <row r="10" spans="2:20">
      <c r="B10">
        <v>8</v>
      </c>
      <c r="C10">
        <v>4.2282099999999998</v>
      </c>
      <c r="D10">
        <v>17766</v>
      </c>
      <c r="G10">
        <v>4.9888199999999996</v>
      </c>
      <c r="H10">
        <v>35438</v>
      </c>
    </row>
    <row r="11" spans="2:20">
      <c r="B11">
        <v>16</v>
      </c>
      <c r="C11">
        <v>16.8401</v>
      </c>
      <c r="D11">
        <v>72070</v>
      </c>
      <c r="G11">
        <v>20.124400000000001</v>
      </c>
      <c r="H11">
        <v>142734</v>
      </c>
    </row>
    <row r="12" spans="2:20">
      <c r="B12">
        <v>32</v>
      </c>
      <c r="C12">
        <v>67.838800000000006</v>
      </c>
      <c r="D12">
        <v>296454</v>
      </c>
      <c r="G12">
        <v>81.385300000000001</v>
      </c>
      <c r="H12">
        <v>579086</v>
      </c>
    </row>
    <row r="13" spans="2:20">
      <c r="B13">
        <v>64</v>
      </c>
      <c r="C13">
        <v>271.23599999999999</v>
      </c>
      <c r="D13">
        <v>1251334</v>
      </c>
      <c r="G13">
        <v>342.12299999999999</v>
      </c>
      <c r="H13">
        <v>2381838</v>
      </c>
    </row>
    <row r="14" spans="2:20">
      <c r="B14">
        <v>128</v>
      </c>
      <c r="C14">
        <v>1679.65</v>
      </c>
      <c r="D14">
        <v>5529606</v>
      </c>
      <c r="G14">
        <v>1494.96</v>
      </c>
      <c r="H14">
        <v>10051598</v>
      </c>
    </row>
    <row r="15" spans="2:20">
      <c r="B15">
        <v>256</v>
      </c>
      <c r="C15">
        <v>10558.4</v>
      </c>
      <c r="D15">
        <v>26312710</v>
      </c>
    </row>
    <row r="16" spans="2:20">
      <c r="B16">
        <v>512</v>
      </c>
    </row>
    <row r="17" spans="2:2">
      <c r="B17">
        <v>1024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 Collected at 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2014-03-21T18:31:24Z</dcterms:modified>
</cp:coreProperties>
</file>