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1620" yWindow="0" windowWidth="15140" windowHeight="15560" tabRatio="500" activeTab="2"/>
  </bookViews>
  <sheets>
    <sheet name="Sheet1" sheetId="1" r:id="rId1"/>
    <sheet name="Sheet2" sheetId="2" r:id="rId2"/>
    <sheet name="Data Collected at LTS" sheetId="5" r:id="rId3"/>
    <sheet name="Sheet3" sheetId="4" r:id="rId4"/>
    <sheet name="Sheet4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5" l="1"/>
  <c r="N22" i="5"/>
  <c r="K22" i="5"/>
  <c r="I22" i="5"/>
  <c r="F22" i="5"/>
  <c r="D22" i="5"/>
  <c r="D18" i="5"/>
  <c r="D19" i="5"/>
  <c r="D20" i="5"/>
  <c r="D21" i="5"/>
  <c r="F18" i="5"/>
  <c r="F19" i="5"/>
  <c r="F20" i="5"/>
  <c r="F21" i="5"/>
  <c r="P18" i="5"/>
  <c r="P19" i="5"/>
  <c r="P20" i="5"/>
  <c r="P21" i="5"/>
  <c r="N18" i="5"/>
  <c r="N19" i="5"/>
  <c r="N20" i="5"/>
  <c r="N21" i="5"/>
  <c r="I18" i="5"/>
  <c r="I19" i="5"/>
  <c r="I20" i="5"/>
  <c r="I21" i="5"/>
  <c r="K19" i="5"/>
  <c r="K18" i="5"/>
  <c r="K20" i="5"/>
  <c r="K21" i="5"/>
  <c r="K17" i="5"/>
  <c r="P17" i="5"/>
  <c r="N17" i="5"/>
  <c r="F17" i="5"/>
  <c r="D17" i="5"/>
  <c r="I17" i="5"/>
  <c r="K16" i="5"/>
  <c r="P16" i="5"/>
  <c r="N16" i="5"/>
  <c r="F16" i="5"/>
  <c r="D16" i="5"/>
  <c r="I16" i="5"/>
  <c r="Z22" i="5"/>
  <c r="X22" i="5"/>
  <c r="S22" i="5"/>
  <c r="N12" i="5"/>
  <c r="X15" i="5"/>
  <c r="P6" i="5"/>
  <c r="D5" i="5"/>
  <c r="D6" i="5"/>
  <c r="D8" i="5"/>
  <c r="D11" i="5"/>
  <c r="D13" i="5"/>
  <c r="D14" i="5"/>
  <c r="D9" i="5"/>
  <c r="D10" i="5"/>
  <c r="D15" i="5"/>
  <c r="D7" i="5"/>
  <c r="D12" i="5"/>
  <c r="F5" i="5"/>
  <c r="F6" i="5"/>
  <c r="F8" i="5"/>
  <c r="F11" i="5"/>
  <c r="F13" i="5"/>
  <c r="F14" i="5"/>
  <c r="F9" i="5"/>
  <c r="F10" i="5"/>
  <c r="F15" i="5"/>
  <c r="F7" i="5"/>
  <c r="F12" i="5"/>
  <c r="I5" i="5"/>
  <c r="I6" i="5"/>
  <c r="I8" i="5"/>
  <c r="I11" i="5"/>
  <c r="I13" i="5"/>
  <c r="I9" i="5"/>
  <c r="I10" i="5"/>
  <c r="I14" i="5"/>
  <c r="I15" i="5"/>
  <c r="I7" i="5"/>
  <c r="I12" i="5"/>
  <c r="K5" i="5"/>
  <c r="K6" i="5"/>
  <c r="K8" i="5"/>
  <c r="K11" i="5"/>
  <c r="K13" i="5"/>
  <c r="K14" i="5"/>
  <c r="K9" i="5"/>
  <c r="K10" i="5"/>
  <c r="K15" i="5"/>
  <c r="K7" i="5"/>
  <c r="K12" i="5"/>
  <c r="U14" i="5"/>
  <c r="U15" i="5"/>
  <c r="U22" i="5"/>
  <c r="S14" i="5"/>
  <c r="S15" i="5"/>
  <c r="P5" i="5"/>
  <c r="P8" i="5"/>
  <c r="P11" i="5"/>
  <c r="P13" i="5"/>
  <c r="P14" i="5"/>
  <c r="P9" i="5"/>
  <c r="P10" i="5"/>
  <c r="P15" i="5"/>
  <c r="P7" i="5"/>
  <c r="P12" i="5"/>
  <c r="N5" i="5"/>
  <c r="N6" i="5"/>
  <c r="N8" i="5"/>
  <c r="N11" i="5"/>
  <c r="N13" i="5"/>
  <c r="N14" i="5"/>
  <c r="N9" i="5"/>
  <c r="N10" i="5"/>
  <c r="N15" i="5"/>
  <c r="N7" i="5"/>
  <c r="X14" i="5"/>
  <c r="Z14" i="5"/>
  <c r="Z15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<sst xmlns="http://schemas.openxmlformats.org/spreadsheetml/2006/main" count="385" uniqueCount="142">
  <si>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</si>
  <si>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</si>
  <si>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</si>
  <si>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</si>
  <si>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</si>
  <si>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</si>
  <si>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</si>
  <si>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</si>
  <si>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</si>
  <si>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</si>
  <si>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</si>
  <si>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</si>
  <si>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</si>
  <si>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</si>
  <si>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</si>
  <si>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</si>
  <si>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</si>
  <si>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</si>
  <si>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</si>
  <si>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</si>
  <si>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</si>
  <si>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</si>
  <si>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</si>
  <si>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</si>
  <si>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</si>
  <si>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</si>
  <si>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</si>
  <si>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</si>
  <si>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</si>
  <si>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</si>
  <si>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</si>
  <si>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</si>
  <si>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</si>
  <si>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</si>
  <si>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</si>
  <si>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</si>
  <si>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</si>
  <si>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</si>
  <si>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</si>
  <si>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</si>
  <si>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</si>
  <si>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</si>
  <si>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</si>
  <si>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</si>
  <si>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</si>
  <si>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</si>
  <si>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</si>
  <si>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</si>
  <si>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</si>
  <si>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</si>
  <si>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</si>
  <si>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</si>
  <si>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</si>
  <si>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</si>
  <si>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</si>
  <si>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</si>
  <si>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</si>
  <si>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</si>
  <si>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</si>
  <si>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</si>
  <si>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</si>
  <si>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</si>
  <si>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</si>
  <si>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</si>
  <si>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</si>
  <si>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</si>
  <si>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</si>
  <si>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</si>
  <si>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</si>
  <si>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</si>
  <si>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</si>
  <si>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</si>
  <si>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</si>
  <si>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</si>
  <si>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</si>
  <si>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</si>
  <si>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</si>
  <si>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</si>
  <si>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stencil9 n=400, epsilon = 0.05, iterations = 3</t>
  </si>
  <si>
    <t>*all run on 10 locales</t>
  </si>
  <si>
    <t>pascal n1 = 100000, n2 = 100003, blocksize = 16</t>
  </si>
  <si>
    <t>*compiled benchmark tests on chapel trunk revision 22919</t>
  </si>
  <si>
    <t>jacobi-1D</t>
  </si>
  <si>
    <t>jacobi-1d M=10000, bsize = 4</t>
  </si>
  <si>
    <t>folding n = 50400, iterations = 10, WON'T WORK WITH BLOCK CYCLIC BECAUSE OF STRIDED ACCESSES</t>
  </si>
  <si>
    <t>syr2k</t>
  </si>
  <si>
    <t>syrk</t>
  </si>
  <si>
    <t>jacobi-2d n = 400, epsilon = 0.05, iterations = 5</t>
  </si>
  <si>
    <t xml:space="preserve">fw </t>
  </si>
  <si>
    <t xml:space="preserve">mvt </t>
  </si>
  <si>
    <t>2mm N = 128</t>
  </si>
  <si>
    <t>cholesky N = 256</t>
  </si>
  <si>
    <t>correlation N=512 , M=512</t>
  </si>
  <si>
    <t>covariance N=512, M=512</t>
  </si>
  <si>
    <t>fw N=64</t>
  </si>
  <si>
    <t>fdtd2d - N=1000, M=1000</t>
  </si>
  <si>
    <t>syr2k M=256 N=256</t>
  </si>
  <si>
    <t>syrk M=128 N=128</t>
  </si>
  <si>
    <t>mvt Dim=4000</t>
  </si>
  <si>
    <t>jacobi-2D</t>
  </si>
  <si>
    <t>fdtd-2D</t>
  </si>
  <si>
    <t>Name</t>
  </si>
  <si>
    <t>Lines of Code</t>
  </si>
  <si>
    <t>Description</t>
  </si>
  <si>
    <t>2mm</t>
    <phoneticPr fontId="2" type="noConversion"/>
  </si>
  <si>
    <t>128 x 128</t>
  </si>
  <si>
    <t>2 matrix multiplications (D=A*B; E=C*D)</t>
  </si>
  <si>
    <t>64 x 64</t>
  </si>
  <si>
    <t>Floyd-Warshall all-pairs shortest path algorithm</t>
  </si>
  <si>
    <t>256 x 256</t>
  </si>
  <si>
    <t>Triangular matrix multiply</t>
  </si>
  <si>
    <t>512 x 512</t>
  </si>
  <si>
    <t>Correlation computation</t>
  </si>
  <si>
    <t>Covariance computation</t>
  </si>
  <si>
    <t>Cholesky decomposition</t>
  </si>
  <si>
    <t>LU decomposition</t>
  </si>
  <si>
    <t>Matrix vector product and transpose</t>
  </si>
  <si>
    <t>Symmetric rank-k operations</t>
  </si>
  <si>
    <t>Symmetric rank-2k operations</t>
  </si>
  <si>
    <t>fdtd-2d</t>
  </si>
  <si>
    <t>1000 x 1000</t>
  </si>
  <si>
    <t>2D Finite Different Time Domain Kernel</t>
  </si>
  <si>
    <t>fdtd-ampl</t>
  </si>
  <si>
    <t>128 x 128 x 128</t>
  </si>
  <si>
    <t>FDTD using Anisotropic Perfectly Matched Layer</t>
  </si>
  <si>
    <t>jacobi1D</t>
  </si>
  <si>
    <t>1D Jacobi stencil computation</t>
  </si>
  <si>
    <t>jacobi2D</t>
  </si>
  <si>
    <t>400 x 400</t>
  </si>
  <si>
    <t>2D Jacobi stencil computation</t>
  </si>
  <si>
    <t>9-point stencil computation</t>
  </si>
  <si>
    <t>100000, 100003</t>
  </si>
  <si>
    <t>Computation of pascal triangle rows</t>
  </si>
  <si>
    <t>Strided sum of consecutive array elements</t>
  </si>
  <si>
    <t>run on 8 locales instead of 10 because of power issues</t>
  </si>
  <si>
    <t>lu N=128</t>
  </si>
  <si>
    <t>fdtdampl M=64, N=64, P=64</t>
  </si>
  <si>
    <t>trmm Dim=128</t>
  </si>
  <si>
    <t>fdtd-apml</t>
  </si>
  <si>
    <t xml:space="preserve">max # elements to aggregate per chunk of work </t>
  </si>
  <si>
    <t>400=&gt;2600, 4000=&gt;250000</t>
  </si>
  <si>
    <t>400=&gt;2613, 4000=&gt;252126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</si>
</sst>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460424"/>
        <c:axId val="2097463400"/>
      </c:barChart>
      <c:catAx>
        <c:axId val="209746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463400"/>
        <c:crosses val="autoZero"/>
        <c:auto val="1"/>
        <c:lblAlgn val="ctr"/>
        <c:lblOffset val="100"/>
        <c:noMultiLvlLbl val="0"/>
      </c:catAx>
      <c:valAx>
        <c:axId val="2097463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46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LTS'!$E$58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LTS'!$E$59:$E$66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99656"/>
        <c:axId val="2099205352"/>
      </c:scatterChart>
      <c:valAx>
        <c:axId val="209919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205352"/>
        <c:crosses val="autoZero"/>
        <c:crossBetween val="midCat"/>
      </c:valAx>
      <c:valAx>
        <c:axId val="2099205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19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LTS'!$D$58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LTS'!$D$59:$D$66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50360"/>
        <c:axId val="2099255816"/>
      </c:scatterChart>
      <c:valAx>
        <c:axId val="209925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255816"/>
        <c:crosses val="autoZero"/>
        <c:crossBetween val="midCat"/>
      </c:valAx>
      <c:valAx>
        <c:axId val="2099255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250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LTS'!$I$5:$I$22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LTS'!$N$5:$N$22</c:f>
              <c:numCache>
                <c:formatCode>General</c:formatCode>
                <c:ptCount val="18"/>
                <c:pt idx="0">
                  <c:v>1.091063566318107</c:v>
                </c:pt>
                <c:pt idx="1">
                  <c:v>1.088760092847073</c:v>
                </c:pt>
                <c:pt idx="2">
                  <c:v>1.011392661466027</c:v>
                </c:pt>
                <c:pt idx="3">
                  <c:v>0.430533279507126</c:v>
                </c:pt>
                <c:pt idx="4">
                  <c:v>0.852632284542315</c:v>
                </c:pt>
                <c:pt idx="5">
                  <c:v>0.907963959268016</c:v>
                </c:pt>
                <c:pt idx="6">
                  <c:v>0.314858472750294</c:v>
                </c:pt>
                <c:pt idx="7">
                  <c:v>0.101819376680275</c:v>
                </c:pt>
                <c:pt idx="8">
                  <c:v>0.454484923125819</c:v>
                </c:pt>
                <c:pt idx="9">
                  <c:v>0.34703467892137</c:v>
                </c:pt>
                <c:pt idx="10">
                  <c:v>0.747877432925947</c:v>
                </c:pt>
                <c:pt idx="11">
                  <c:v>1.0533467462166</c:v>
                </c:pt>
                <c:pt idx="12">
                  <c:v>0.857116850693258</c:v>
                </c:pt>
                <c:pt idx="13">
                  <c:v>1.542193094901352</c:v>
                </c:pt>
                <c:pt idx="14">
                  <c:v>1.116840910271345</c:v>
                </c:pt>
                <c:pt idx="15">
                  <c:v>0.587555152332876</c:v>
                </c:pt>
                <c:pt idx="16">
                  <c:v>1.109119317581977</c:v>
                </c:pt>
                <c:pt idx="17">
                  <c:v>0.683076247561662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292600"/>
        <c:axId val="2099298072"/>
      </c:barChart>
      <c:catAx>
        <c:axId val="209929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298072"/>
        <c:crosses val="autoZero"/>
        <c:auto val="1"/>
        <c:lblAlgn val="ctr"/>
        <c:lblOffset val="100"/>
        <c:noMultiLvlLbl val="0"/>
      </c:catAx>
      <c:valAx>
        <c:axId val="209929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29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LTS'!$K$5:$K$22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LTS'!$P$5:$P$22</c:f>
              <c:numCache>
                <c:formatCode>General</c:formatCode>
                <c:ptCount val="18"/>
                <c:pt idx="0">
                  <c:v>1.000029086321673</c:v>
                </c:pt>
                <c:pt idx="1">
                  <c:v>0.972299350879232</c:v>
                </c:pt>
                <c:pt idx="2">
                  <c:v>0.996449986506737</c:v>
                </c:pt>
                <c:pt idx="3">
                  <c:v>0.0698210858270214</c:v>
                </c:pt>
                <c:pt idx="4">
                  <c:v>0.853444974474862</c:v>
                </c:pt>
                <c:pt idx="5">
                  <c:v>0.851909917468783</c:v>
                </c:pt>
                <c:pt idx="6">
                  <c:v>0.0509739781503888</c:v>
                </c:pt>
                <c:pt idx="7">
                  <c:v>0.0135468541455854</c:v>
                </c:pt>
                <c:pt idx="8">
                  <c:v>0.0654980503155921</c:v>
                </c:pt>
                <c:pt idx="9">
                  <c:v>0.0905526362801929</c:v>
                </c:pt>
                <c:pt idx="10">
                  <c:v>0.573686646473997</c:v>
                </c:pt>
                <c:pt idx="11">
                  <c:v>1.030434759305726</c:v>
                </c:pt>
                <c:pt idx="12">
                  <c:v>0.926079452728464</c:v>
                </c:pt>
                <c:pt idx="13">
                  <c:v>0.926010585632856</c:v>
                </c:pt>
                <c:pt idx="14">
                  <c:v>0.978971252915299</c:v>
                </c:pt>
                <c:pt idx="15">
                  <c:v>0.614117732727607</c:v>
                </c:pt>
                <c:pt idx="16">
                  <c:v>0.993057704370276</c:v>
                </c:pt>
                <c:pt idx="17">
                  <c:v>0.376351694546064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29368"/>
        <c:axId val="2099334840"/>
      </c:barChart>
      <c:catAx>
        <c:axId val="209932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334840"/>
        <c:crosses val="autoZero"/>
        <c:auto val="1"/>
        <c:lblAlgn val="ctr"/>
        <c:lblOffset val="100"/>
        <c:noMultiLvlLbl val="0"/>
      </c:catAx>
      <c:valAx>
        <c:axId val="209933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32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LTS'!$S$14:$S$22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LTS'!$X$14:$X$22</c:f>
              <c:numCache>
                <c:formatCode>General</c:formatCode>
                <c:ptCount val="9"/>
                <c:pt idx="0">
                  <c:v>0.292318569503556</c:v>
                </c:pt>
                <c:pt idx="1">
                  <c:v>0.764203375874846</c:v>
                </c:pt>
                <c:pt idx="8">
                  <c:v>0.472642399331168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64696"/>
        <c:axId val="2099370168"/>
      </c:barChart>
      <c:catAx>
        <c:axId val="209936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370168"/>
        <c:crosses val="autoZero"/>
        <c:auto val="1"/>
        <c:lblAlgn val="ctr"/>
        <c:lblOffset val="100"/>
        <c:noMultiLvlLbl val="0"/>
      </c:catAx>
      <c:valAx>
        <c:axId val="209937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Normalized to Block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36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LTS'!$U$14:$U$22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LTS'!$Z$14:$Z$22</c:f>
              <c:numCache>
                <c:formatCode>General</c:formatCode>
                <c:ptCount val="9"/>
                <c:pt idx="0">
                  <c:v>0.0957998849562477</c:v>
                </c:pt>
                <c:pt idx="1">
                  <c:v>0.83019560114575</c:v>
                </c:pt>
                <c:pt idx="8">
                  <c:v>0.282015324195239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400296"/>
        <c:axId val="2099405768"/>
      </c:barChart>
      <c:catAx>
        <c:axId val="209940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405768"/>
        <c:crosses val="autoZero"/>
        <c:auto val="1"/>
        <c:lblAlgn val="ctr"/>
        <c:lblOffset val="100"/>
        <c:noMultiLvlLbl val="0"/>
      </c:catAx>
      <c:valAx>
        <c:axId val="209940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Block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40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47</xdr:row>
      <xdr:rowOff>158750</xdr:rowOff>
    </xdr:from>
    <xdr:to>
      <xdr:col>14</xdr:col>
      <xdr:colOff>520700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66</xdr:row>
      <xdr:rowOff>107950</xdr:rowOff>
    </xdr:from>
    <xdr:to>
      <xdr:col>16</xdr:col>
      <xdr:colOff>330200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24</xdr:row>
      <xdr:rowOff>120650</xdr:rowOff>
    </xdr:from>
    <xdr:to>
      <xdr:col>17</xdr:col>
      <xdr:colOff>215900</xdr:colOff>
      <xdr:row>45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292100</xdr:colOff>
      <xdr:row>50</xdr:row>
      <xdr:rowOff>95250</xdr:rowOff>
    </xdr:from>
    <xdr:to>
      <xdr:col>21</xdr:col>
      <xdr:colOff>812800</xdr:colOff>
      <xdr:row>74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89</xdr:row>
      <xdr:rowOff>120650</xdr:rowOff>
    </xdr:from>
    <xdr:to>
      <xdr:col>18</xdr:col>
      <xdr:colOff>50800</xdr:colOff>
      <xdr:row>103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838200</xdr:colOff>
      <xdr:row>89</xdr:row>
      <xdr:rowOff>120650</xdr:rowOff>
    </xdr:from>
    <xdr:to>
      <xdr:col>7</xdr:col>
      <xdr:colOff>203200</xdr:colOff>
      <xdr:row>105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topLeftCell="A23" workbookViewId="0">
      <selection activeCell="A43" sqref="A43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11.83203125" customWidth="1"/>
    <col min="7" max="7" width="17.1640625" customWidth="1"/>
    <col min="8" max="8" width="8" customWidth="1"/>
    <col min="9" max="9" width="8.83203125" customWidth="1"/>
    <col min="10" max="10" width="11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1.1640625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1043.54</v>
      </c>
      <c r="D5">
        <f t="shared" ref="D5:D21" si="0">C5/H5</f>
        <v>0.35895019262520639</v>
      </c>
      <c r="E5">
        <v>127593456</v>
      </c>
      <c r="F5">
        <f t="shared" ref="F5:F21" si="1">E5/J5</f>
        <v>0.65292475450458798</v>
      </c>
      <c r="G5" s="1"/>
      <c r="H5">
        <v>2907.2</v>
      </c>
      <c r="I5">
        <f t="shared" ref="I5:I21" si="2">H5/H5</f>
        <v>1</v>
      </c>
      <c r="J5">
        <v>195418316</v>
      </c>
      <c r="K5">
        <f t="shared" ref="K5:K15" si="3">J5/J5</f>
        <v>1</v>
      </c>
      <c r="L5" s="1"/>
      <c r="M5">
        <v>3171.94</v>
      </c>
      <c r="N5">
        <f t="shared" ref="N5:N21" si="4">M5/H5</f>
        <v>1.0910635663181067</v>
      </c>
      <c r="O5">
        <v>195424000</v>
      </c>
      <c r="P5">
        <f t="shared" ref="P5:P15" si="5">O5/J5</f>
        <v>1.0000290863216732</v>
      </c>
      <c r="Q5" s="1"/>
      <c r="V5" s="1"/>
      <c r="AA5" s="1"/>
    </row>
    <row r="6" spans="1:27">
      <c r="A6" t="s">
        <v>32</v>
      </c>
      <c r="B6" s="1"/>
      <c r="C6">
        <v>273.08300000000003</v>
      </c>
      <c r="D6">
        <f t="shared" si="0"/>
        <v>0.48609963971918035</v>
      </c>
      <c r="E6">
        <v>78975357</v>
      </c>
      <c r="F6">
        <f t="shared" si="1"/>
        <v>0.45748999317936045</v>
      </c>
      <c r="G6" s="1"/>
      <c r="H6">
        <v>561.78399999999999</v>
      </c>
      <c r="I6">
        <f t="shared" si="2"/>
        <v>1</v>
      </c>
      <c r="J6">
        <v>172627507</v>
      </c>
      <c r="K6">
        <f t="shared" si="3"/>
        <v>1</v>
      </c>
      <c r="L6" s="1"/>
      <c r="M6">
        <v>611.64800000000002</v>
      </c>
      <c r="N6">
        <f t="shared" si="4"/>
        <v>1.0887600928470729</v>
      </c>
      <c r="O6">
        <v>167845613</v>
      </c>
      <c r="P6">
        <f>O6/J6</f>
        <v>0.97229935087923158</v>
      </c>
      <c r="Q6" s="1"/>
      <c r="V6" s="1"/>
      <c r="AA6" s="1"/>
    </row>
    <row r="7" spans="1:27">
      <c r="A7" t="s">
        <v>88</v>
      </c>
      <c r="B7" s="1"/>
      <c r="C7">
        <v>11026</v>
      </c>
      <c r="D7">
        <f t="shared" si="0"/>
        <v>0.54473324078236862</v>
      </c>
      <c r="E7">
        <v>1307200935</v>
      </c>
      <c r="F7">
        <f t="shared" si="1"/>
        <v>0.69426964984561812</v>
      </c>
      <c r="G7" s="1"/>
      <c r="H7">
        <v>20241.099999999999</v>
      </c>
      <c r="I7">
        <f t="shared" si="2"/>
        <v>1</v>
      </c>
      <c r="J7">
        <v>1882843266</v>
      </c>
      <c r="K7">
        <f t="shared" si="3"/>
        <v>1</v>
      </c>
      <c r="L7" s="1"/>
      <c r="M7">
        <v>20471.7</v>
      </c>
      <c r="N7">
        <f t="shared" si="4"/>
        <v>1.0113926614660271</v>
      </c>
      <c r="O7">
        <v>1876159147</v>
      </c>
      <c r="P7">
        <f t="shared" si="5"/>
        <v>0.99644998650673666</v>
      </c>
      <c r="Q7" s="1"/>
      <c r="V7" s="1"/>
      <c r="AA7" s="1"/>
    </row>
    <row r="8" spans="1:27">
      <c r="A8" t="s">
        <v>99</v>
      </c>
      <c r="B8" s="1"/>
      <c r="C8">
        <v>1.14863</v>
      </c>
      <c r="D8">
        <f t="shared" si="0"/>
        <v>0.41774591848239195</v>
      </c>
      <c r="E8">
        <v>144368</v>
      </c>
      <c r="F8">
        <f t="shared" si="1"/>
        <v>4.2913956577739186E-2</v>
      </c>
      <c r="G8" s="1"/>
      <c r="H8">
        <v>2.74959</v>
      </c>
      <c r="I8">
        <f t="shared" si="2"/>
        <v>1</v>
      </c>
      <c r="J8">
        <v>3364127</v>
      </c>
      <c r="K8">
        <f t="shared" si="3"/>
        <v>1</v>
      </c>
      <c r="L8" s="1"/>
      <c r="M8">
        <v>1.1837899999999999</v>
      </c>
      <c r="N8">
        <f t="shared" si="4"/>
        <v>0.4305332795071265</v>
      </c>
      <c r="O8">
        <v>234887</v>
      </c>
      <c r="P8">
        <f t="shared" si="5"/>
        <v>6.9821085827021387E-2</v>
      </c>
      <c r="Q8" s="1"/>
      <c r="V8" s="1"/>
      <c r="AA8" s="1"/>
    </row>
    <row r="9" spans="1:27">
      <c r="A9" s="6" t="s">
        <v>44</v>
      </c>
      <c r="B9" s="1"/>
      <c r="C9">
        <v>23838.400000000001</v>
      </c>
      <c r="D9">
        <f t="shared" si="0"/>
        <v>0.51545941457697708</v>
      </c>
      <c r="E9">
        <v>961330178</v>
      </c>
      <c r="F9">
        <f t="shared" si="1"/>
        <v>0.66763969869878026</v>
      </c>
      <c r="G9" s="1"/>
      <c r="H9">
        <v>46246.9</v>
      </c>
      <c r="I9">
        <f t="shared" si="2"/>
        <v>1</v>
      </c>
      <c r="J9">
        <v>1439893673</v>
      </c>
      <c r="K9">
        <f t="shared" si="3"/>
        <v>1</v>
      </c>
      <c r="L9" s="1"/>
      <c r="M9">
        <v>39431.599999999999</v>
      </c>
      <c r="N9">
        <f t="shared" si="4"/>
        <v>0.85263228454231521</v>
      </c>
      <c r="O9">
        <v>1228870019</v>
      </c>
      <c r="P9">
        <f t="shared" si="5"/>
        <v>0.85344497447486178</v>
      </c>
      <c r="Q9" s="1"/>
      <c r="V9" s="1"/>
      <c r="AA9" s="1"/>
    </row>
    <row r="10" spans="1:27">
      <c r="A10" s="6" t="s">
        <v>45</v>
      </c>
      <c r="B10" s="1"/>
      <c r="C10">
        <v>6137.77</v>
      </c>
      <c r="D10">
        <f t="shared" si="0"/>
        <v>0.57130610421281913</v>
      </c>
      <c r="E10">
        <v>962921287</v>
      </c>
      <c r="F10">
        <f t="shared" si="1"/>
        <v>0.66806626751168929</v>
      </c>
      <c r="G10" s="1"/>
      <c r="H10">
        <v>10743.4</v>
      </c>
      <c r="I10">
        <f t="shared" si="2"/>
        <v>1</v>
      </c>
      <c r="J10">
        <v>1441355946</v>
      </c>
      <c r="K10">
        <f t="shared" si="3"/>
        <v>1</v>
      </c>
      <c r="L10" s="1"/>
      <c r="M10">
        <v>9754.6200000000008</v>
      </c>
      <c r="N10">
        <f t="shared" si="4"/>
        <v>0.90796395926801576</v>
      </c>
      <c r="O10">
        <v>1227905425</v>
      </c>
      <c r="P10">
        <f t="shared" si="5"/>
        <v>0.8519099174687832</v>
      </c>
      <c r="Q10" s="1"/>
      <c r="V10" s="1"/>
      <c r="AA10" s="1"/>
    </row>
    <row r="11" spans="1:27">
      <c r="A11" s="5" t="s">
        <v>48</v>
      </c>
      <c r="B11" s="1"/>
      <c r="C11">
        <v>0.79603999999999997</v>
      </c>
      <c r="D11">
        <f t="shared" si="0"/>
        <v>0.28634223371690232</v>
      </c>
      <c r="E11">
        <v>147308</v>
      </c>
      <c r="F11">
        <f t="shared" si="1"/>
        <v>3.6964220427281175E-2</v>
      </c>
      <c r="G11" s="1"/>
      <c r="H11">
        <v>2.78003</v>
      </c>
      <c r="I11">
        <f t="shared" si="2"/>
        <v>1</v>
      </c>
      <c r="J11">
        <v>3985151</v>
      </c>
      <c r="K11">
        <f t="shared" si="3"/>
        <v>1</v>
      </c>
      <c r="L11" s="1"/>
      <c r="M11">
        <v>0.87531599999999998</v>
      </c>
      <c r="N11">
        <f t="shared" si="4"/>
        <v>0.31485847275029405</v>
      </c>
      <c r="O11">
        <v>203139</v>
      </c>
      <c r="P11">
        <f t="shared" si="5"/>
        <v>5.0973978150388781E-2</v>
      </c>
      <c r="Q11" s="1"/>
      <c r="V11" s="1"/>
      <c r="AA11" s="1"/>
    </row>
    <row r="12" spans="1:27">
      <c r="A12" s="5" t="s">
        <v>100</v>
      </c>
      <c r="B12" s="1"/>
      <c r="C12" s="6">
        <v>4.3101200000000004</v>
      </c>
      <c r="D12" s="6">
        <f>C12/H12</f>
        <v>5.7222211158684325E-2</v>
      </c>
      <c r="E12" s="6">
        <v>1984428</v>
      </c>
      <c r="F12" s="6">
        <f>E12/J12</f>
        <v>9.827505008631358E-3</v>
      </c>
      <c r="G12" s="1"/>
      <c r="H12" s="6">
        <v>75.322500000000005</v>
      </c>
      <c r="I12" s="6">
        <f>H12/H12</f>
        <v>1</v>
      </c>
      <c r="J12" s="6">
        <v>201925921</v>
      </c>
      <c r="K12" s="6">
        <f>J12/J12</f>
        <v>1</v>
      </c>
      <c r="L12" s="1"/>
      <c r="M12" s="6">
        <v>7.6692900000000002</v>
      </c>
      <c r="N12" s="6">
        <f>M12/H12</f>
        <v>0.10181937668027481</v>
      </c>
      <c r="O12" s="6">
        <v>2735461</v>
      </c>
      <c r="P12" s="6">
        <f>O12/J12</f>
        <v>1.35468541455854E-2</v>
      </c>
      <c r="Q12" s="1"/>
      <c r="R12" s="6"/>
      <c r="S12" s="6"/>
      <c r="T12" s="6"/>
      <c r="U12" s="6"/>
      <c r="V12" s="1"/>
      <c r="W12" s="6"/>
      <c r="X12" s="6"/>
      <c r="Y12" s="6"/>
      <c r="Z12" s="6"/>
      <c r="AA12" s="1"/>
    </row>
    <row r="13" spans="1:27">
      <c r="A13" s="5" t="s">
        <v>69</v>
      </c>
      <c r="B13" s="1"/>
      <c r="C13" s="6">
        <v>5.6093000000000002</v>
      </c>
      <c r="D13" s="6">
        <f t="shared" si="0"/>
        <v>4.4569544316872589</v>
      </c>
      <c r="E13" s="6">
        <v>3562817</v>
      </c>
      <c r="F13" s="6">
        <f t="shared" si="1"/>
        <v>1.0637624430471209</v>
      </c>
      <c r="G13" s="1"/>
      <c r="H13" s="6">
        <v>1.2585500000000001</v>
      </c>
      <c r="I13" s="6">
        <f t="shared" si="2"/>
        <v>1</v>
      </c>
      <c r="J13" s="6">
        <v>3349260</v>
      </c>
      <c r="K13" s="6">
        <f t="shared" si="3"/>
        <v>1</v>
      </c>
      <c r="L13" s="1"/>
      <c r="M13" s="6">
        <v>0.57199199999999994</v>
      </c>
      <c r="N13" s="6">
        <f t="shared" si="4"/>
        <v>0.45448492312581934</v>
      </c>
      <c r="O13" s="6">
        <v>219370</v>
      </c>
      <c r="P13" s="6">
        <f t="shared" si="5"/>
        <v>6.5498050315592096E-2</v>
      </c>
      <c r="Q13" s="1"/>
      <c r="V13" s="1"/>
      <c r="AA13" s="1"/>
    </row>
    <row r="14" spans="1:27">
      <c r="A14" s="5" t="s">
        <v>70</v>
      </c>
      <c r="B14" s="1"/>
      <c r="C14" s="6">
        <v>6.6540000000000002E-2</v>
      </c>
      <c r="D14" s="6">
        <f t="shared" si="0"/>
        <v>0.16838407968256539</v>
      </c>
      <c r="E14" s="6">
        <v>29527</v>
      </c>
      <c r="F14" s="6">
        <f t="shared" si="1"/>
        <v>4.5473446230233291E-2</v>
      </c>
      <c r="G14" s="1"/>
      <c r="H14" s="6">
        <v>0.39516800000000002</v>
      </c>
      <c r="I14" s="6">
        <f t="shared" si="2"/>
        <v>1</v>
      </c>
      <c r="J14" s="6">
        <v>649324</v>
      </c>
      <c r="K14" s="6">
        <f t="shared" si="3"/>
        <v>1</v>
      </c>
      <c r="L14" s="1"/>
      <c r="M14" s="6">
        <v>0.13713700000000001</v>
      </c>
      <c r="N14" s="6">
        <f t="shared" si="4"/>
        <v>0.34703467892137013</v>
      </c>
      <c r="O14" s="6">
        <v>58798</v>
      </c>
      <c r="P14" s="6">
        <f t="shared" si="5"/>
        <v>9.0552636280192944E-2</v>
      </c>
      <c r="Q14" s="1"/>
      <c r="R14" s="6">
        <v>0.64637699999999998</v>
      </c>
      <c r="S14" s="6">
        <f>R14/R14</f>
        <v>1</v>
      </c>
      <c r="T14" s="6">
        <v>982235</v>
      </c>
      <c r="U14" s="6">
        <f>T14/T14</f>
        <v>1</v>
      </c>
      <c r="V14" s="1"/>
      <c r="W14" s="6">
        <v>0.188948</v>
      </c>
      <c r="X14" s="6">
        <f>W14/R14</f>
        <v>0.292318569503556</v>
      </c>
      <c r="Y14" s="6">
        <v>94098</v>
      </c>
      <c r="Z14" s="6">
        <f>Y14/T14</f>
        <v>9.5799884956247736E-2</v>
      </c>
      <c r="AA14" s="1"/>
    </row>
    <row r="15" spans="1:27">
      <c r="A15" s="5" t="s">
        <v>82</v>
      </c>
      <c r="B15" s="1"/>
      <c r="C15" s="6">
        <v>2.40943</v>
      </c>
      <c r="D15" s="6">
        <f t="shared" si="0"/>
        <v>0.37459635855953055</v>
      </c>
      <c r="E15" s="6">
        <v>1177164</v>
      </c>
      <c r="F15" s="6">
        <f t="shared" si="1"/>
        <v>0.29984968848760535</v>
      </c>
      <c r="G15" s="1"/>
      <c r="H15" s="6">
        <v>6.4320700000000004</v>
      </c>
      <c r="I15" s="6">
        <f t="shared" si="2"/>
        <v>1</v>
      </c>
      <c r="J15" s="6">
        <v>3925847</v>
      </c>
      <c r="K15" s="6">
        <f t="shared" si="3"/>
        <v>1</v>
      </c>
      <c r="L15" s="1"/>
      <c r="M15" s="6">
        <v>4.8103999999999996</v>
      </c>
      <c r="N15" s="6">
        <f t="shared" si="4"/>
        <v>0.74787743292594755</v>
      </c>
      <c r="O15" s="6">
        <v>2252206</v>
      </c>
      <c r="P15" s="6">
        <f t="shared" si="5"/>
        <v>0.57368664647399659</v>
      </c>
      <c r="Q15" s="1"/>
      <c r="R15" s="6">
        <v>11.6592</v>
      </c>
      <c r="S15" s="6">
        <f>R15/R15</f>
        <v>1</v>
      </c>
      <c r="T15" s="6">
        <v>15657168</v>
      </c>
      <c r="U15" s="6">
        <f>T15/T15</f>
        <v>1</v>
      </c>
      <c r="V15" s="1"/>
      <c r="W15" s="6">
        <v>8.91</v>
      </c>
      <c r="X15" s="6">
        <f>W15/R15</f>
        <v>0.76420337587484566</v>
      </c>
      <c r="Y15" s="6">
        <v>12998512</v>
      </c>
      <c r="Z15" s="6">
        <f>Y15/T15</f>
        <v>0.83019560114574997</v>
      </c>
      <c r="AA15" s="1"/>
    </row>
    <row r="16" spans="1:27">
      <c r="A16" s="4" t="s">
        <v>138</v>
      </c>
      <c r="B16" s="1"/>
      <c r="C16" s="6">
        <v>382.86099999999999</v>
      </c>
      <c r="D16" s="6">
        <f t="shared" si="0"/>
        <v>0.64948607508613487</v>
      </c>
      <c r="E16" s="6">
        <v>53384242</v>
      </c>
      <c r="F16" s="6">
        <f t="shared" si="1"/>
        <v>0.51093324620020009</v>
      </c>
      <c r="G16" s="1"/>
      <c r="H16" s="6">
        <v>589.48299999999995</v>
      </c>
      <c r="I16" s="6">
        <f t="shared" si="2"/>
        <v>1</v>
      </c>
      <c r="J16" s="6">
        <v>104483790</v>
      </c>
      <c r="K16" s="6">
        <f>J16/J16</f>
        <v>1</v>
      </c>
      <c r="L16" s="1"/>
      <c r="M16" s="6">
        <v>620.92999999999995</v>
      </c>
      <c r="N16" s="6">
        <f t="shared" si="4"/>
        <v>1.0533467462166</v>
      </c>
      <c r="O16" s="6">
        <v>107663729</v>
      </c>
      <c r="P16" s="6">
        <f>O16/J16</f>
        <v>1.0304347593057257</v>
      </c>
      <c r="Q16" s="1"/>
      <c r="R16" s="6"/>
      <c r="S16" s="6"/>
      <c r="T16" s="6"/>
      <c r="U16" s="6"/>
      <c r="V16" s="1"/>
      <c r="W16" s="6"/>
      <c r="X16" s="6"/>
      <c r="Y16" s="6"/>
      <c r="Z16" s="6"/>
      <c r="AA16" s="1"/>
    </row>
    <row r="17" spans="1:27">
      <c r="A17" s="4" t="s">
        <v>86</v>
      </c>
      <c r="B17" s="1"/>
      <c r="C17" s="6">
        <v>87.272099999999995</v>
      </c>
      <c r="D17" s="6">
        <f t="shared" si="0"/>
        <v>0.32423392429894043</v>
      </c>
      <c r="E17" s="6">
        <v>40097632</v>
      </c>
      <c r="F17" s="6">
        <f t="shared" si="1"/>
        <v>0.51181402913790208</v>
      </c>
      <c r="G17" s="1"/>
      <c r="H17" s="6">
        <v>269.16399999999999</v>
      </c>
      <c r="I17" s="6">
        <f t="shared" si="2"/>
        <v>1</v>
      </c>
      <c r="J17" s="6">
        <v>78344144</v>
      </c>
      <c r="K17" s="6">
        <f>J17/J17</f>
        <v>1</v>
      </c>
      <c r="L17" s="1"/>
      <c r="M17" s="6">
        <v>230.70500000000001</v>
      </c>
      <c r="N17" s="6">
        <f t="shared" si="4"/>
        <v>0.85711685069325771</v>
      </c>
      <c r="O17" s="6">
        <v>72552902</v>
      </c>
      <c r="P17" s="6">
        <f>O17/J17</f>
        <v>0.92607945272846426</v>
      </c>
      <c r="Q17" s="1"/>
      <c r="R17" s="6"/>
      <c r="S17" s="6"/>
      <c r="T17" s="6"/>
      <c r="U17" s="6"/>
      <c r="V17" s="1"/>
      <c r="W17" s="6"/>
      <c r="X17" s="6"/>
      <c r="Y17" s="6"/>
      <c r="Z17" s="6"/>
      <c r="AA17" s="1"/>
    </row>
    <row r="18" spans="1:27">
      <c r="A18" s="4" t="s">
        <v>85</v>
      </c>
      <c r="B18" s="1"/>
      <c r="C18" s="6">
        <v>209.93299999999999</v>
      </c>
      <c r="D18" s="6">
        <f t="shared" si="0"/>
        <v>0.49650913631869975</v>
      </c>
      <c r="E18" s="6">
        <v>80165578</v>
      </c>
      <c r="F18" s="6">
        <f t="shared" si="1"/>
        <v>0.51234264902087756</v>
      </c>
      <c r="G18" s="1"/>
      <c r="H18" s="6">
        <v>422.81799999999998</v>
      </c>
      <c r="I18" s="6">
        <f>H18/H18</f>
        <v>1</v>
      </c>
      <c r="J18" s="6">
        <v>156468680</v>
      </c>
      <c r="K18" s="6">
        <f t="shared" ref="K18:K21" si="6">J18/J18</f>
        <v>1</v>
      </c>
      <c r="L18" s="1"/>
      <c r="M18" s="6">
        <v>652.06700000000001</v>
      </c>
      <c r="N18" s="6">
        <f t="shared" si="4"/>
        <v>1.5421930949013525</v>
      </c>
      <c r="O18" s="6">
        <v>144891654</v>
      </c>
      <c r="P18" s="6">
        <f t="shared" ref="P18:P21" si="7">O18/J18</f>
        <v>0.92601058563285632</v>
      </c>
      <c r="Q18" s="1"/>
      <c r="R18" s="6"/>
      <c r="S18" s="6"/>
      <c r="T18" s="6"/>
      <c r="U18" s="6"/>
      <c r="V18" s="1"/>
      <c r="W18" s="6"/>
      <c r="X18" s="6"/>
      <c r="Y18" s="6"/>
      <c r="Z18" s="6"/>
      <c r="AA18" s="1"/>
    </row>
    <row r="19" spans="1:27">
      <c r="A19" s="4" t="s">
        <v>58</v>
      </c>
      <c r="B19" s="1"/>
      <c r="C19" s="6">
        <v>62.825000000000003</v>
      </c>
      <c r="D19" s="6">
        <f t="shared" si="0"/>
        <v>0.46615420002522762</v>
      </c>
      <c r="E19" s="6">
        <v>15743462</v>
      </c>
      <c r="F19" s="6">
        <f t="shared" si="1"/>
        <v>0.46591114903344993</v>
      </c>
      <c r="G19" s="1"/>
      <c r="H19" s="6">
        <v>134.773</v>
      </c>
      <c r="I19" s="6">
        <f t="shared" si="2"/>
        <v>1</v>
      </c>
      <c r="J19" s="6">
        <v>33790696</v>
      </c>
      <c r="K19" s="6">
        <f>J19/J19</f>
        <v>1</v>
      </c>
      <c r="L19" s="1"/>
      <c r="M19" s="6">
        <v>150.52000000000001</v>
      </c>
      <c r="N19" s="6">
        <f t="shared" si="4"/>
        <v>1.1168409102713452</v>
      </c>
      <c r="O19" s="6">
        <v>33080120</v>
      </c>
      <c r="P19" s="6">
        <f t="shared" si="7"/>
        <v>0.97897125291529952</v>
      </c>
      <c r="Q19" s="1"/>
      <c r="V19" s="1"/>
      <c r="AA19" s="1"/>
    </row>
    <row r="20" spans="1:27">
      <c r="A20" s="4" t="s">
        <v>89</v>
      </c>
      <c r="B20" s="1"/>
      <c r="C20" s="6">
        <v>914.50199999999995</v>
      </c>
      <c r="D20" s="6">
        <f t="shared" si="0"/>
        <v>0.70913066741107778</v>
      </c>
      <c r="E20" s="6">
        <v>243119489</v>
      </c>
      <c r="F20" s="6">
        <f t="shared" si="1"/>
        <v>0.56851600081732534</v>
      </c>
      <c r="G20" s="1"/>
      <c r="H20" s="6">
        <v>1289.6099999999999</v>
      </c>
      <c r="I20" s="6">
        <f t="shared" si="2"/>
        <v>1</v>
      </c>
      <c r="J20" s="6">
        <v>427638780</v>
      </c>
      <c r="K20" s="6">
        <f t="shared" si="6"/>
        <v>1</v>
      </c>
      <c r="L20" s="1"/>
      <c r="M20" s="6">
        <v>757.71699999999998</v>
      </c>
      <c r="N20" s="6">
        <f t="shared" si="4"/>
        <v>0.58755515233287592</v>
      </c>
      <c r="O20" s="6">
        <v>262620558</v>
      </c>
      <c r="P20" s="6">
        <f t="shared" si="7"/>
        <v>0.61411773272760717</v>
      </c>
      <c r="Q20" s="1"/>
      <c r="V20" s="1"/>
      <c r="AA20" s="1"/>
    </row>
    <row r="21" spans="1:27">
      <c r="A21" s="4" t="s">
        <v>60</v>
      </c>
      <c r="B21" s="1"/>
      <c r="C21" s="6">
        <v>137.75899999999999</v>
      </c>
      <c r="D21" s="6">
        <f t="shared" si="0"/>
        <v>0.48478354201417478</v>
      </c>
      <c r="E21" s="6">
        <v>33621816</v>
      </c>
      <c r="F21" s="6">
        <f t="shared" si="1"/>
        <v>0.48501518194400722</v>
      </c>
      <c r="G21" s="1"/>
      <c r="H21" s="6">
        <v>284.166</v>
      </c>
      <c r="I21" s="6">
        <f t="shared" si="2"/>
        <v>1</v>
      </c>
      <c r="J21" s="6">
        <v>69321162</v>
      </c>
      <c r="K21" s="6">
        <f t="shared" si="6"/>
        <v>1</v>
      </c>
      <c r="L21" s="1"/>
      <c r="M21" s="6">
        <v>315.17399999999998</v>
      </c>
      <c r="N21" s="6">
        <f t="shared" si="4"/>
        <v>1.1091193175819767</v>
      </c>
      <c r="O21" s="6">
        <v>68839914</v>
      </c>
      <c r="P21" s="6">
        <f t="shared" si="7"/>
        <v>0.99305770437027585</v>
      </c>
      <c r="Q21" s="1"/>
      <c r="V21" s="1"/>
      <c r="AA21" s="1"/>
    </row>
    <row r="22" spans="1:27" s="2" customFormat="1">
      <c r="A22" s="2" t="s">
        <v>25</v>
      </c>
      <c r="B22" s="8"/>
      <c r="D22" s="2">
        <f>GEOMEAN(D5,D6,D8,D11,D13,D14,D9,D10,D15,D7,D12,D16,D17,D18,D19,D20,D21)</f>
        <v>0.44099850655022216</v>
      </c>
      <c r="F22" s="2">
        <f>GEOMEAN(F5,F6,F8,F11,F13,F14,F9,F10,F15,F7,F12,F16,F17,F18,F19,F20,F21)</f>
        <v>0.2782840780608854</v>
      </c>
      <c r="G22" s="8"/>
      <c r="I22" s="2">
        <f>GEOMEAN(I5,I6,I8,I11,I13,I23,I9,I10,I14,I15,I7,I12,I16,I17,I18,I19,I20,I21)</f>
        <v>1</v>
      </c>
      <c r="K22" s="2">
        <f>GEOMEAN(K5,K6,K8,K11,K13,K14,K9,K10,K15,K7,K12,K16,K17,K18,K19,K20,K21)</f>
        <v>1</v>
      </c>
      <c r="L22" s="8"/>
      <c r="N22" s="2">
        <f>GEOMEAN(N5,N6,N8,N11,N13,N14,N9,N10,N15,N7,N12,N16,N17,N18,N19,N20,N21)</f>
        <v>0.68307624756166163</v>
      </c>
      <c r="P22" s="2">
        <f>GEOMEAN(P5,P6,P8,P11,P13,P14,P9,P10,P15,P7,P12,P16,P17,P18,P19,P20,P21)</f>
        <v>0.37635169454606404</v>
      </c>
      <c r="Q22" s="8"/>
      <c r="S22" s="2">
        <f>GEOMEAN(S14,S15)</f>
        <v>1</v>
      </c>
      <c r="U22" s="2">
        <f>GEOMEAN(U14,U15)</f>
        <v>1</v>
      </c>
      <c r="V22" s="8"/>
      <c r="X22" s="2">
        <f>GEOMEAN(X14,X15)</f>
        <v>0.47264239933116792</v>
      </c>
      <c r="Z22" s="2">
        <f>GEOMEAN(Z14,Z15)</f>
        <v>0.28201532419523906</v>
      </c>
      <c r="AA22" s="8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6" spans="1:27">
      <c r="B26" t="s">
        <v>73</v>
      </c>
      <c r="D26" t="s">
        <v>81</v>
      </c>
    </row>
    <row r="27" spans="1:27">
      <c r="B27" t="s">
        <v>74</v>
      </c>
    </row>
    <row r="28" spans="1:27">
      <c r="B28" t="s">
        <v>79</v>
      </c>
    </row>
    <row r="29" spans="1:27">
      <c r="A29" t="s">
        <v>139</v>
      </c>
    </row>
    <row r="30" spans="1:27">
      <c r="A30">
        <v>4</v>
      </c>
      <c r="B30" t="s">
        <v>90</v>
      </c>
    </row>
    <row r="31" spans="1:27">
      <c r="A31">
        <v>16</v>
      </c>
      <c r="B31" t="s">
        <v>91</v>
      </c>
    </row>
    <row r="32" spans="1:27">
      <c r="A32" t="s">
        <v>140</v>
      </c>
      <c r="B32" t="s">
        <v>87</v>
      </c>
    </row>
    <row r="33" spans="1:3">
      <c r="A33" t="s">
        <v>141</v>
      </c>
      <c r="B33" t="s">
        <v>78</v>
      </c>
    </row>
    <row r="34" spans="1:3">
      <c r="A34">
        <v>394</v>
      </c>
      <c r="B34" t="s">
        <v>84</v>
      </c>
    </row>
    <row r="35" spans="1:3">
      <c r="A35">
        <v>1563</v>
      </c>
      <c r="B35" t="s">
        <v>80</v>
      </c>
    </row>
    <row r="36" spans="1:3">
      <c r="A36">
        <v>16</v>
      </c>
      <c r="B36" t="s">
        <v>93</v>
      </c>
    </row>
    <row r="37" spans="1:3">
      <c r="A37">
        <v>157</v>
      </c>
      <c r="B37" t="s">
        <v>83</v>
      </c>
    </row>
    <row r="38" spans="1:3">
      <c r="A38">
        <v>16</v>
      </c>
      <c r="B38" t="s">
        <v>92</v>
      </c>
    </row>
    <row r="39" spans="1:3">
      <c r="A39">
        <v>2</v>
      </c>
      <c r="B39" t="s">
        <v>94</v>
      </c>
    </row>
    <row r="40" spans="1:3">
      <c r="A40">
        <v>16000</v>
      </c>
      <c r="B40" t="s">
        <v>95</v>
      </c>
    </row>
    <row r="41" spans="1:3">
      <c r="A41">
        <v>4</v>
      </c>
      <c r="B41" t="s">
        <v>136</v>
      </c>
    </row>
    <row r="42" spans="1:3">
      <c r="A42">
        <v>16</v>
      </c>
      <c r="B42" t="s">
        <v>96</v>
      </c>
    </row>
    <row r="43" spans="1:3">
      <c r="B43" t="s">
        <v>97</v>
      </c>
    </row>
    <row r="44" spans="1:3">
      <c r="B44" t="s">
        <v>135</v>
      </c>
    </row>
    <row r="45" spans="1:3">
      <c r="B45" t="s">
        <v>98</v>
      </c>
    </row>
    <row r="46" spans="1:3">
      <c r="B46" t="s">
        <v>137</v>
      </c>
    </row>
    <row r="48" spans="1:3">
      <c r="B48" s="11"/>
      <c r="C48" t="s">
        <v>134</v>
      </c>
    </row>
    <row r="58" spans="3:5">
      <c r="C58" t="s">
        <v>77</v>
      </c>
      <c r="D58" t="s">
        <v>75</v>
      </c>
      <c r="E58" t="s">
        <v>76</v>
      </c>
    </row>
    <row r="59" spans="3:5">
      <c r="C59">
        <v>8</v>
      </c>
      <c r="D59">
        <v>35</v>
      </c>
      <c r="E59">
        <v>2.5</v>
      </c>
    </row>
    <row r="60" spans="3:5">
      <c r="C60">
        <v>16</v>
      </c>
      <c r="D60">
        <v>72</v>
      </c>
      <c r="E60">
        <v>2.4700000000000002</v>
      </c>
    </row>
    <row r="61" spans="3:5">
      <c r="C61">
        <v>32</v>
      </c>
      <c r="D61">
        <v>144</v>
      </c>
      <c r="E61">
        <v>2.48</v>
      </c>
    </row>
    <row r="62" spans="3:5">
      <c r="C62">
        <v>64</v>
      </c>
      <c r="D62">
        <v>285</v>
      </c>
      <c r="E62">
        <v>2.5</v>
      </c>
    </row>
    <row r="63" spans="3:5">
      <c r="C63">
        <v>128</v>
      </c>
      <c r="D63">
        <v>569</v>
      </c>
      <c r="E63">
        <v>2.56</v>
      </c>
    </row>
    <row r="64" spans="3:5">
      <c r="C64">
        <v>256</v>
      </c>
      <c r="D64">
        <v>1153</v>
      </c>
      <c r="E64">
        <v>2.7</v>
      </c>
    </row>
    <row r="65" spans="3:5">
      <c r="C65">
        <v>512</v>
      </c>
      <c r="D65">
        <v>2316</v>
      </c>
      <c r="E65">
        <v>2.93</v>
      </c>
    </row>
    <row r="66" spans="3:5">
      <c r="C66">
        <v>1024</v>
      </c>
      <c r="D66">
        <v>3127</v>
      </c>
      <c r="E66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2"/>
  <sheetViews>
    <sheetView workbookViewId="0">
      <selection activeCell="I12" sqref="I12"/>
    </sheetView>
  </sheetViews>
  <sheetFormatPr baseColWidth="10" defaultRowHeight="15" x14ac:dyDescent="0"/>
  <cols>
    <col min="2" max="2" width="9.83203125" customWidth="1"/>
    <col min="3" max="4" width="14" customWidth="1"/>
  </cols>
  <sheetData>
    <row r="5" spans="2:5">
      <c r="B5" s="9" t="s">
        <v>101</v>
      </c>
      <c r="C5" s="9" t="s">
        <v>102</v>
      </c>
      <c r="D5" s="9" t="s">
        <v>6</v>
      </c>
      <c r="E5" s="9" t="s">
        <v>103</v>
      </c>
    </row>
    <row r="6" spans="2:5">
      <c r="B6" t="s">
        <v>104</v>
      </c>
      <c r="C6">
        <v>221</v>
      </c>
      <c r="D6" t="s">
        <v>105</v>
      </c>
      <c r="E6" t="s">
        <v>106</v>
      </c>
    </row>
    <row r="7" spans="2:5">
      <c r="B7" t="s">
        <v>33</v>
      </c>
      <c r="C7">
        <v>153</v>
      </c>
      <c r="D7" t="s">
        <v>107</v>
      </c>
      <c r="E7" t="s">
        <v>108</v>
      </c>
    </row>
    <row r="8" spans="2:5">
      <c r="B8" t="s">
        <v>60</v>
      </c>
      <c r="C8">
        <v>133</v>
      </c>
      <c r="D8" t="s">
        <v>109</v>
      </c>
      <c r="E8" t="s">
        <v>110</v>
      </c>
    </row>
    <row r="9" spans="2:5">
      <c r="B9" t="s">
        <v>44</v>
      </c>
      <c r="C9">
        <v>235</v>
      </c>
      <c r="D9" t="s">
        <v>111</v>
      </c>
      <c r="E9" t="s">
        <v>112</v>
      </c>
    </row>
    <row r="10" spans="2:5">
      <c r="B10" t="s">
        <v>45</v>
      </c>
      <c r="C10">
        <v>201</v>
      </c>
      <c r="D10" t="s">
        <v>111</v>
      </c>
      <c r="E10" t="s">
        <v>113</v>
      </c>
    </row>
    <row r="11" spans="2:5">
      <c r="B11" t="s">
        <v>32</v>
      </c>
      <c r="C11">
        <v>182</v>
      </c>
      <c r="D11" t="s">
        <v>109</v>
      </c>
      <c r="E11" t="s">
        <v>114</v>
      </c>
    </row>
    <row r="12" spans="2:5">
      <c r="B12" t="s">
        <v>58</v>
      </c>
      <c r="C12">
        <v>143</v>
      </c>
      <c r="D12" t="s">
        <v>109</v>
      </c>
      <c r="E12" t="s">
        <v>115</v>
      </c>
    </row>
    <row r="13" spans="2:5">
      <c r="B13" t="s">
        <v>59</v>
      </c>
      <c r="C13">
        <v>185</v>
      </c>
      <c r="D13" s="10">
        <v>4000</v>
      </c>
      <c r="E13" t="s">
        <v>116</v>
      </c>
    </row>
    <row r="14" spans="2:5">
      <c r="B14" t="s">
        <v>86</v>
      </c>
      <c r="C14">
        <v>154</v>
      </c>
      <c r="D14" t="s">
        <v>105</v>
      </c>
      <c r="E14" t="s">
        <v>117</v>
      </c>
    </row>
    <row r="15" spans="2:5">
      <c r="B15" t="s">
        <v>85</v>
      </c>
      <c r="C15">
        <v>160</v>
      </c>
      <c r="D15" t="s">
        <v>109</v>
      </c>
      <c r="E15" t="s">
        <v>118</v>
      </c>
    </row>
    <row r="16" spans="2:5">
      <c r="B16" t="s">
        <v>119</v>
      </c>
      <c r="C16">
        <v>201</v>
      </c>
      <c r="D16" t="s">
        <v>120</v>
      </c>
      <c r="E16" t="s">
        <v>121</v>
      </c>
    </row>
    <row r="17" spans="2:5">
      <c r="B17" t="s">
        <v>122</v>
      </c>
      <c r="C17">
        <v>333</v>
      </c>
      <c r="D17" t="s">
        <v>123</v>
      </c>
      <c r="E17" t="s">
        <v>124</v>
      </c>
    </row>
    <row r="18" spans="2:5">
      <c r="B18" t="s">
        <v>125</v>
      </c>
      <c r="C18">
        <v>138</v>
      </c>
      <c r="D18" s="10">
        <v>10000</v>
      </c>
      <c r="E18" t="s">
        <v>126</v>
      </c>
    </row>
    <row r="19" spans="2:5">
      <c r="B19" t="s">
        <v>127</v>
      </c>
      <c r="C19">
        <v>152</v>
      </c>
      <c r="D19" t="s">
        <v>128</v>
      </c>
      <c r="E19" t="s">
        <v>129</v>
      </c>
    </row>
    <row r="20" spans="2:5">
      <c r="B20" t="s">
        <v>48</v>
      </c>
      <c r="C20">
        <v>142</v>
      </c>
      <c r="D20" t="s">
        <v>128</v>
      </c>
      <c r="E20" t="s">
        <v>130</v>
      </c>
    </row>
    <row r="21" spans="2:5">
      <c r="B21" t="s">
        <v>70</v>
      </c>
      <c r="C21">
        <v>126</v>
      </c>
      <c r="D21" t="s">
        <v>131</v>
      </c>
      <c r="E21" t="s">
        <v>132</v>
      </c>
    </row>
    <row r="22" spans="2:5">
      <c r="B22" t="s">
        <v>69</v>
      </c>
      <c r="C22">
        <v>139</v>
      </c>
      <c r="D22" s="10">
        <v>50400</v>
      </c>
      <c r="E22" t="s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Data Collected at LTS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2014-07-28T00:37:49Z</dcterms:modified>
</cp:coreProperties>
</file>