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ora\Downloads\"/>
    </mc:Choice>
  </mc:AlternateContent>
  <xr:revisionPtr revIDLastSave="0" documentId="8_{C283246F-D1C7-4221-80D8-A9985A4D2814}" xr6:coauthVersionLast="47" xr6:coauthVersionMax="47" xr10:uidLastSave="{00000000-0000-0000-0000-000000000000}"/>
  <bookViews>
    <workbookView xWindow="-110" yWindow="-110" windowWidth="25820" windowHeight="15500" xr2:uid="{B6F0A453-5AE3-451B-88A7-A71CE3EEA887}"/>
  </bookViews>
  <sheets>
    <sheet name="S25_Mediation Analys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4" i="1" l="1"/>
  <c r="AQ13" i="1"/>
  <c r="AQ12" i="1"/>
  <c r="AQ9" i="1"/>
  <c r="AQ8" i="1"/>
  <c r="AQ7" i="1"/>
  <c r="AQ6" i="1"/>
  <c r="A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tc={607952C4-AB0E-4BE5-B253-9B7F9934E209}</author>
  </authors>
  <commentList>
    <comment ref="AK3" authorId="0" shapeId="0" xr:uid="{607952C4-AB0E-4BE5-B253-9B7F9934E2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@Wu, Jingyue - (jwu5) could you help me write a foot note for some of the suffixes ?please point me to the documentation </t>
      </text>
    </comment>
  </commentList>
</comments>
</file>

<file path=xl/sharedStrings.xml><?xml version="1.0" encoding="utf-8"?>
<sst xmlns="http://schemas.openxmlformats.org/spreadsheetml/2006/main" count="77" uniqueCount="39">
  <si>
    <t xml:space="preserve">Supplementary Table S25. PA Measure-Specific Significant Proteins from the 4-way Decomposition (Mediation &amp; Interaction) Analyses </t>
  </si>
  <si>
    <t>PA measure</t>
  </si>
  <si>
    <t>Protein</t>
  </si>
  <si>
    <t>Protein Name</t>
  </si>
  <si>
    <t>β coefficient tereri</t>
  </si>
  <si>
    <t>Standard Error</t>
  </si>
  <si>
    <t>p-value</t>
  </si>
  <si>
    <t>β coefficient ereri_cde</t>
  </si>
  <si>
    <t>β coefficient ereri_intref</t>
  </si>
  <si>
    <t>β coefficient ereri_intmed</t>
  </si>
  <si>
    <t>β coefficient ereri_pie</t>
  </si>
  <si>
    <t>β coefficient terira</t>
  </si>
  <si>
    <t>p_cde</t>
  </si>
  <si>
    <t>β coefficient p_intref</t>
  </si>
  <si>
    <t>β coefficient p_intmed</t>
  </si>
  <si>
    <t>β coefficient p_pie</t>
  </si>
  <si>
    <t>β coefficient op_m</t>
  </si>
  <si>
    <t>β coefficient op_ati</t>
  </si>
  <si>
    <t>β coefficient op_e</t>
  </si>
  <si>
    <t>N</t>
  </si>
  <si>
    <t xml:space="preserve">MVPA </t>
  </si>
  <si>
    <t>HPGDS</t>
  </si>
  <si>
    <t>Hematopoietic prostaglandin D synthase</t>
  </si>
  <si>
    <t>GDF15</t>
  </si>
  <si>
    <t>Growth/differentiation factor 15</t>
  </si>
  <si>
    <t>ITGAV</t>
  </si>
  <si>
    <t>Integrin alpha-V</t>
  </si>
  <si>
    <t>MENT</t>
  </si>
  <si>
    <t>Protein MENT</t>
  </si>
  <si>
    <t>ITGAM</t>
  </si>
  <si>
    <t>Integrin alpha-M</t>
  </si>
  <si>
    <t>VPA</t>
  </si>
  <si>
    <t>SSOE</t>
  </si>
  <si>
    <t>-0.0477*</t>
  </si>
  <si>
    <t>-0.0989**</t>
  </si>
  <si>
    <t>-0.0537*</t>
  </si>
  <si>
    <t>BCAN</t>
  </si>
  <si>
    <t>Brevican core protein</t>
  </si>
  <si>
    <t>-0.0349*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</si>
</sst>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BD1E9986-C285-4A13-BB83-9F1BC4B8C3B4}">
    <Anchor>
      <Comment id="{607952C4-AB0E-4BE5-B253-9B7F9934E209}"/>
    </Anchor>
    <History>
      <Event time="2024-10-24T22:36:35.65" id="{961EC94D-D916-4D51-8990-425E45412F89}">
        <Attribution userId="S::aranin@arizona.edu::8d4d8bd3-b572-441b-9ec4-f82e52f746cc" userName="Arani, Gayatri - (aranin)" userProvider="AD"/>
        <Anchor>
          <Comment id="{607952C4-AB0E-4BE5-B253-9B7F9934E209}"/>
        </Anchor>
        <Create/>
      </Event>
      <Event time="2024-10-24T22:36:35.65" id="{C9CE6768-D078-4581-978C-8F1A85F53257}">
        <Attribution userId="S::aranin@arizona.edu::8d4d8bd3-b572-441b-9ec4-f82e52f746cc" userName="Arani, Gayatri - (aranin)" userProvider="AD"/>
        <Anchor>
          <Comment id="{607952C4-AB0E-4BE5-B253-9B7F9934E209}"/>
        </Anchor>
        <Assign userId="S::jwu5@arizona.edu::3faca96e-c0d0-4361-b75b-dd1a81f6b218" userName="Wu, Jingyue - (jwu5)" userProvider="AD"/>
      </Event>
      <Event time="2024-10-24T22:36:35.65" id="{BE33BFF0-3152-4746-9CAA-C94F41DB26F4}">
        <Attribution userId="S::aranin@arizona.edu::8d4d8bd3-b572-441b-9ec4-f82e52f746cc" userName="Arani, Gayatri - (aranin)" userProvider="AD"/>
        <Anchor>
          <Comment id="{607952C4-AB0E-4BE5-B253-9B7F9934E209}"/>
        </Anchor>
        <SetTitle title="@Wu, Jingyue - (jwu5) could you help me write a foot note for some of the suffixes ?please point me to the documentation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Wu, Jingyue - (jwu5)" id="{E66A24FE-0474-468B-9B95-F76E62F47347}" userId="jwu5@arizona.edu" providerId="PeoplePicker"/>
  <person displayName="Arani, Gayatri - (aranin)" id="{058E0997-EE4F-4E60-B9C0-F6579D24CF24}" userId="S::aranin@arizona.edu::8d4d8bd3-b572-441b-9ec4-f82e52f746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3" dT="2024-10-24T22:36:35.75" personId="{058E0997-EE4F-4E60-B9C0-F6579D24CF24}" id="{607952C4-AB0E-4BE5-B253-9B7F9934E209}">
    <text xml:space="preserve">@Wu, Jingyue - (jwu5) could you help me write a foot note for some of the suffixes ?please point me to the documentation </text>
    <mentions>
      <mention mentionpersonId="{E66A24FE-0474-468B-9B95-F76E62F47347}" mentionId="{F5DA9F8A-3414-4389-A5AA-BB2A3D558754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A721-E82C-4719-8D4A-026E7DA122DF}">
  <sheetPr codeName="Sheet20"/>
  <dimension ref="A1:BF21"/>
  <sheetViews>
    <sheetView tabSelected="1" zoomScale="116" zoomScaleNormal="90" workbookViewId="0">
      <selection activeCell="F25" sqref="F25"/>
    </sheetView>
  </sheetViews>
  <sheetFormatPr defaultColWidth="10.6328125" defaultRowHeight="14.5" x14ac:dyDescent="0.35"/>
  <cols>
    <col min="1" max="1" width="10.6328125" style="2"/>
    <col min="2" max="2" width="7.36328125" style="2" bestFit="1" customWidth="1"/>
    <col min="3" max="3" width="34.6328125" style="2" bestFit="1" customWidth="1"/>
    <col min="4" max="5" width="10.453125" style="2" customWidth="1"/>
    <col min="6" max="6" width="10.36328125" style="2" bestFit="1" customWidth="1"/>
    <col min="7" max="7" width="10.6328125" style="2" customWidth="1"/>
    <col min="8" max="9" width="8.6328125" style="2" customWidth="1"/>
    <col min="10" max="10" width="11.08984375" style="2" customWidth="1"/>
    <col min="11" max="11" width="10.08984375" style="2" customWidth="1"/>
    <col min="12" max="12" width="9.08984375" style="2" bestFit="1" customWidth="1"/>
    <col min="13" max="13" width="12.453125" style="2" customWidth="1"/>
    <col min="14" max="14" width="13" style="2" bestFit="1" customWidth="1"/>
    <col min="15" max="15" width="9.08984375" style="2" bestFit="1" customWidth="1"/>
    <col min="16" max="16" width="10.453125" style="2" customWidth="1"/>
    <col min="17" max="17" width="9.453125" style="2" bestFit="1" customWidth="1"/>
    <col min="18" max="18" width="9.08984375" style="2" bestFit="1" customWidth="1"/>
    <col min="19" max="19" width="11" style="2" customWidth="1"/>
    <col min="20" max="20" width="8.6328125" style="2" bestFit="1" customWidth="1"/>
    <col min="21" max="21" width="7.08984375" style="2" bestFit="1" customWidth="1"/>
    <col min="22" max="22" width="6.08984375" style="2" bestFit="1" customWidth="1"/>
    <col min="23" max="23" width="8.6328125" style="2" bestFit="1" customWidth="1"/>
    <col min="24" max="24" width="10.08984375" style="2" bestFit="1" customWidth="1"/>
    <col min="25" max="25" width="11" style="2" customWidth="1"/>
    <col min="26" max="26" width="8.6328125" style="2" bestFit="1" customWidth="1"/>
    <col min="27" max="27" width="10" style="2" bestFit="1" customWidth="1"/>
    <col min="28" max="28" width="10.6328125" style="2" customWidth="1"/>
    <col min="29" max="29" width="8.6328125" style="2" bestFit="1" customWidth="1"/>
    <col min="30" max="30" width="10" style="2" bestFit="1" customWidth="1"/>
    <col min="31" max="31" width="10.453125" style="2" customWidth="1"/>
    <col min="32" max="32" width="9.453125" style="2" bestFit="1" customWidth="1"/>
    <col min="33" max="33" width="8.6328125" style="2" bestFit="1" customWidth="1"/>
    <col min="34" max="34" width="10.453125" style="2" customWidth="1"/>
    <col min="35" max="35" width="8.6328125" style="2" bestFit="1" customWidth="1"/>
    <col min="36" max="36" width="8.08984375" style="2" bestFit="1" customWidth="1"/>
    <col min="37" max="37" width="10.6328125" style="2" customWidth="1"/>
    <col min="38" max="38" width="8.6328125" style="2" bestFit="1" customWidth="1"/>
    <col min="39" max="39" width="10.6328125" style="2" bestFit="1" customWidth="1"/>
    <col min="40" max="40" width="10" style="2" customWidth="1"/>
    <col min="41" max="41" width="8.6328125" style="2" bestFit="1" customWidth="1"/>
    <col min="42" max="42" width="10" style="2" bestFit="1" customWidth="1"/>
    <col min="43" max="43" width="6.36328125" style="2" bestFit="1" customWidth="1"/>
    <col min="44" max="16384" width="10.6328125" style="2"/>
  </cols>
  <sheetData>
    <row r="1" spans="1:5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58" s="4" customFormat="1" ht="43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8</v>
      </c>
      <c r="K3" s="4" t="s">
        <v>5</v>
      </c>
      <c r="L3" s="4" t="s">
        <v>6</v>
      </c>
      <c r="M3" s="4" t="s">
        <v>9</v>
      </c>
      <c r="N3" s="4" t="s">
        <v>5</v>
      </c>
      <c r="O3" s="4" t="s">
        <v>6</v>
      </c>
      <c r="P3" s="4" t="s">
        <v>10</v>
      </c>
      <c r="Q3" s="4" t="s">
        <v>5</v>
      </c>
      <c r="R3" s="4" t="s">
        <v>6</v>
      </c>
      <c r="S3" s="4" t="s">
        <v>11</v>
      </c>
      <c r="T3" s="4" t="s">
        <v>5</v>
      </c>
      <c r="U3" s="4" t="s">
        <v>6</v>
      </c>
      <c r="V3" s="4" t="s">
        <v>12</v>
      </c>
      <c r="W3" s="4" t="s">
        <v>5</v>
      </c>
      <c r="X3" s="4" t="s">
        <v>6</v>
      </c>
      <c r="Y3" s="4" t="s">
        <v>13</v>
      </c>
      <c r="Z3" s="4" t="s">
        <v>5</v>
      </c>
      <c r="AA3" s="4" t="s">
        <v>6</v>
      </c>
      <c r="AB3" s="4" t="s">
        <v>14</v>
      </c>
      <c r="AC3" s="4" t="s">
        <v>5</v>
      </c>
      <c r="AD3" s="4" t="s">
        <v>6</v>
      </c>
      <c r="AE3" s="4" t="s">
        <v>15</v>
      </c>
      <c r="AF3" s="4" t="s">
        <v>5</v>
      </c>
      <c r="AG3" s="4" t="s">
        <v>6</v>
      </c>
      <c r="AH3" s="4" t="s">
        <v>16</v>
      </c>
      <c r="AI3" s="4" t="s">
        <v>5</v>
      </c>
      <c r="AJ3" s="4" t="s">
        <v>6</v>
      </c>
      <c r="AK3" s="4" t="s">
        <v>17</v>
      </c>
      <c r="AL3" s="4" t="s">
        <v>5</v>
      </c>
      <c r="AM3" s="4" t="s">
        <v>6</v>
      </c>
      <c r="AN3" s="4" t="s">
        <v>18</v>
      </c>
      <c r="AO3" s="4" t="s">
        <v>5</v>
      </c>
      <c r="AP3" s="4" t="s">
        <v>6</v>
      </c>
      <c r="AQ3" s="4" t="s">
        <v>19</v>
      </c>
    </row>
    <row r="4" spans="1:58" s="6" customFormat="1" x14ac:dyDescent="0.35">
      <c r="A4" s="5" t="s">
        <v>20</v>
      </c>
    </row>
    <row r="5" spans="1:58" x14ac:dyDescent="0.35">
      <c r="B5" s="6" t="s">
        <v>21</v>
      </c>
      <c r="C5" s="6" t="s">
        <v>22</v>
      </c>
      <c r="D5" s="7">
        <v>-3.1E-2</v>
      </c>
      <c r="E5" s="7">
        <v>-2.69E-2</v>
      </c>
      <c r="F5" s="7">
        <v>0.2487</v>
      </c>
      <c r="G5" s="7">
        <v>-1.2E-2</v>
      </c>
      <c r="H5" s="7">
        <v>-2.7699999999999999E-2</v>
      </c>
      <c r="I5" s="7">
        <v>0.66510000000000002</v>
      </c>
      <c r="J5" s="7">
        <v>-1.1299999999999999E-2</v>
      </c>
      <c r="K5" s="7">
        <v>-3.6900000000000001E-3</v>
      </c>
      <c r="L5" s="7">
        <v>2.147E-3</v>
      </c>
      <c r="M5" s="7">
        <v>3.9199999999999999E-3</v>
      </c>
      <c r="N5" s="7">
        <v>-1.25E-3</v>
      </c>
      <c r="O5" s="7">
        <v>1.766E-3</v>
      </c>
      <c r="P5" s="8">
        <v>-1.1599999999999999E-2</v>
      </c>
      <c r="Q5" s="7">
        <v>-2.2300000000000002E-3</v>
      </c>
      <c r="R5" s="9">
        <v>1.6850000000000001E-7</v>
      </c>
      <c r="S5" s="7">
        <v>0.96899999999999997</v>
      </c>
      <c r="T5" s="7">
        <v>-2.69E-2</v>
      </c>
      <c r="U5" s="7">
        <v>0</v>
      </c>
      <c r="V5" s="7">
        <v>0.38600000000000001</v>
      </c>
      <c r="W5" s="7">
        <v>-0.56499999999999995</v>
      </c>
      <c r="X5" s="7">
        <v>0.49469999999999997</v>
      </c>
      <c r="Y5" s="7">
        <v>0.36499999999999999</v>
      </c>
      <c r="Z5" s="7">
        <v>-0.35499999999999998</v>
      </c>
      <c r="AA5" s="7">
        <v>0.30280000000000001</v>
      </c>
      <c r="AB5" s="7">
        <v>-0.126</v>
      </c>
      <c r="AC5" s="7">
        <v>-0.121</v>
      </c>
      <c r="AD5" s="7">
        <v>0.2954</v>
      </c>
      <c r="AE5" s="7">
        <v>0.375</v>
      </c>
      <c r="AF5" s="7">
        <v>-0.33100000000000002</v>
      </c>
      <c r="AG5" s="7">
        <v>0.25640000000000002</v>
      </c>
      <c r="AH5" s="7">
        <v>0.249</v>
      </c>
      <c r="AI5" s="7">
        <v>-0.224</v>
      </c>
      <c r="AJ5" s="7">
        <v>0.26669999999999999</v>
      </c>
      <c r="AK5" s="7">
        <v>0.23899999999999999</v>
      </c>
      <c r="AL5" s="7">
        <v>-0.24099999999999999</v>
      </c>
      <c r="AM5" s="7">
        <v>0.32090000000000002</v>
      </c>
      <c r="AN5" s="7">
        <v>0.61399999999999999</v>
      </c>
      <c r="AO5" s="7">
        <v>-0.56499999999999995</v>
      </c>
      <c r="AP5" s="7">
        <v>0.27689999999999998</v>
      </c>
      <c r="AQ5" s="7" t="str">
        <f>"23038"</f>
        <v>23038</v>
      </c>
    </row>
    <row r="6" spans="1:58" x14ac:dyDescent="0.35">
      <c r="B6" s="6" t="s">
        <v>23</v>
      </c>
      <c r="C6" s="6" t="s">
        <v>24</v>
      </c>
      <c r="D6" s="7">
        <v>-5.0999999999999997E-2</v>
      </c>
      <c r="E6" s="7">
        <v>-2.75E-2</v>
      </c>
      <c r="F6" s="7">
        <v>6.4000000000000001E-2</v>
      </c>
      <c r="G6" s="7">
        <v>-3.9699999999999999E-2</v>
      </c>
      <c r="H6" s="7">
        <v>-2.87E-2</v>
      </c>
      <c r="I6" s="7">
        <v>0.16689999999999999</v>
      </c>
      <c r="J6" s="7">
        <v>-4.0299999999999998E-4</v>
      </c>
      <c r="K6" s="7">
        <v>-3.8E-3</v>
      </c>
      <c r="L6" s="7">
        <v>0.91549999999999998</v>
      </c>
      <c r="M6" s="7">
        <v>4.17E-4</v>
      </c>
      <c r="N6" s="7">
        <v>-1.0200000000000001E-3</v>
      </c>
      <c r="O6" s="7">
        <v>0.68130000000000002</v>
      </c>
      <c r="P6" s="8">
        <v>-1.1299999999999999E-2</v>
      </c>
      <c r="Q6" s="7">
        <v>-2.2399999999999998E-3</v>
      </c>
      <c r="R6" s="9">
        <v>4.8070000000000001E-7</v>
      </c>
      <c r="S6" s="7">
        <v>0.94899999999999995</v>
      </c>
      <c r="T6" s="7">
        <v>-2.75E-2</v>
      </c>
      <c r="U6" s="7">
        <v>0</v>
      </c>
      <c r="V6" s="7">
        <v>0.77900000000000003</v>
      </c>
      <c r="W6" s="7">
        <v>-0.154</v>
      </c>
      <c r="X6" s="7">
        <v>3.946E-7</v>
      </c>
      <c r="Y6" s="7">
        <v>7.9000000000000008E-3</v>
      </c>
      <c r="Z6" s="7">
        <v>-7.5999999999999998E-2</v>
      </c>
      <c r="AA6" s="7">
        <v>0.91720000000000002</v>
      </c>
      <c r="AB6" s="7">
        <v>-8.1799999999999998E-3</v>
      </c>
      <c r="AC6" s="7">
        <v>-2.1000000000000001E-2</v>
      </c>
      <c r="AD6" s="7">
        <v>0.69710000000000005</v>
      </c>
      <c r="AE6" s="7">
        <v>0.221</v>
      </c>
      <c r="AF6" s="7">
        <v>-0.125</v>
      </c>
      <c r="AG6" s="7">
        <v>7.7350000000000002E-2</v>
      </c>
      <c r="AH6" s="7">
        <v>0.21299999999999999</v>
      </c>
      <c r="AI6" s="7">
        <v>-0.12</v>
      </c>
      <c r="AJ6" s="7">
        <v>7.6869999999999994E-2</v>
      </c>
      <c r="AK6" s="7">
        <v>-2.7900000000000001E-4</v>
      </c>
      <c r="AL6" s="7">
        <v>-5.5100000000000003E-2</v>
      </c>
      <c r="AM6" s="7">
        <v>0.996</v>
      </c>
      <c r="AN6" s="7">
        <v>0.221</v>
      </c>
      <c r="AO6" s="7">
        <v>-0.154</v>
      </c>
      <c r="AP6" s="7">
        <v>0.15049999999999999</v>
      </c>
      <c r="AQ6" s="7" t="str">
        <f>"23677"</f>
        <v>23677</v>
      </c>
    </row>
    <row r="7" spans="1:58" x14ac:dyDescent="0.35">
      <c r="B7" s="6" t="s">
        <v>25</v>
      </c>
      <c r="C7" s="6" t="s">
        <v>26</v>
      </c>
      <c r="D7" s="7">
        <v>-3.9800000000000002E-2</v>
      </c>
      <c r="E7" s="7">
        <v>-2.6200000000000001E-2</v>
      </c>
      <c r="F7" s="7">
        <v>0.12820000000000001</v>
      </c>
      <c r="G7" s="7">
        <v>-2.0400000000000001E-2</v>
      </c>
      <c r="H7" s="7">
        <v>-2.69E-2</v>
      </c>
      <c r="I7" s="7">
        <v>0.4486</v>
      </c>
      <c r="J7" s="7">
        <v>-7.9000000000000008E-3</v>
      </c>
      <c r="K7" s="7">
        <v>-3.0400000000000002E-3</v>
      </c>
      <c r="L7" s="7">
        <v>9.2460000000000007E-3</v>
      </c>
      <c r="M7" s="7">
        <v>5.3099999999999996E-3</v>
      </c>
      <c r="N7" s="7">
        <v>-1.89E-3</v>
      </c>
      <c r="O7" s="7">
        <v>5.0530000000000002E-3</v>
      </c>
      <c r="P7" s="8">
        <v>-1.6899999999999998E-2</v>
      </c>
      <c r="Q7" s="7">
        <v>-3.4199999999999999E-3</v>
      </c>
      <c r="R7" s="9">
        <v>8.3839999999999999E-7</v>
      </c>
      <c r="S7" s="7">
        <v>0.96</v>
      </c>
      <c r="T7" s="7">
        <v>-2.6200000000000001E-2</v>
      </c>
      <c r="U7" s="7">
        <v>0</v>
      </c>
      <c r="V7" s="7">
        <v>0.51100000000000001</v>
      </c>
      <c r="W7" s="7">
        <v>-0.35299999999999998</v>
      </c>
      <c r="X7" s="7">
        <v>0.1469</v>
      </c>
      <c r="Y7" s="7">
        <v>0.19800000000000001</v>
      </c>
      <c r="Z7" s="7">
        <v>-0.159</v>
      </c>
      <c r="AA7" s="7">
        <v>0.21199999999999999</v>
      </c>
      <c r="AB7" s="7">
        <v>-0.13300000000000001</v>
      </c>
      <c r="AC7" s="7">
        <v>-0.10299999999999999</v>
      </c>
      <c r="AD7" s="7">
        <v>0.1953</v>
      </c>
      <c r="AE7" s="7">
        <v>0.42399999999999999</v>
      </c>
      <c r="AF7" s="7">
        <v>-0.28899999999999998</v>
      </c>
      <c r="AG7" s="7">
        <v>0.14280000000000001</v>
      </c>
      <c r="AH7" s="7">
        <v>0.28999999999999998</v>
      </c>
      <c r="AI7" s="7">
        <v>-0.21</v>
      </c>
      <c r="AJ7" s="7">
        <v>0.1676</v>
      </c>
      <c r="AK7" s="7">
        <v>6.5100000000000005E-2</v>
      </c>
      <c r="AL7" s="7">
        <v>-7.3999999999999996E-2</v>
      </c>
      <c r="AM7" s="7">
        <v>0.379</v>
      </c>
      <c r="AN7" s="7">
        <v>0.48899999999999999</v>
      </c>
      <c r="AO7" s="7">
        <v>-0.35299999999999998</v>
      </c>
      <c r="AP7" s="7">
        <v>0.1658</v>
      </c>
      <c r="AQ7" s="7" t="str">
        <f>"23693"</f>
        <v>23693</v>
      </c>
    </row>
    <row r="8" spans="1:58" x14ac:dyDescent="0.35">
      <c r="B8" s="6" t="s">
        <v>27</v>
      </c>
      <c r="C8" s="6" t="s">
        <v>28</v>
      </c>
      <c r="D8" s="7">
        <v>-1.2699999999999999E-2</v>
      </c>
      <c r="E8" s="7">
        <v>-3.0499999999999999E-2</v>
      </c>
      <c r="F8" s="7">
        <v>0.67710000000000004</v>
      </c>
      <c r="G8" s="7">
        <v>-5.5599999999999997E-2</v>
      </c>
      <c r="H8" s="7">
        <v>-2.6100000000000002E-2</v>
      </c>
      <c r="I8" s="7">
        <v>3.329E-2</v>
      </c>
      <c r="J8" s="7">
        <v>3.0599999999999999E-2</v>
      </c>
      <c r="K8" s="7">
        <v>-1.23E-2</v>
      </c>
      <c r="L8" s="7">
        <v>1.302E-2</v>
      </c>
      <c r="M8" s="7">
        <v>2.2399999999999998E-3</v>
      </c>
      <c r="N8" s="7">
        <v>-1E-3</v>
      </c>
      <c r="O8" s="7">
        <v>2.538E-2</v>
      </c>
      <c r="P8" s="8">
        <v>1.01E-2</v>
      </c>
      <c r="Q8" s="7">
        <v>-2.16E-3</v>
      </c>
      <c r="R8" s="9">
        <v>3.0630000000000002E-6</v>
      </c>
      <c r="S8" s="7">
        <v>0.98699999999999999</v>
      </c>
      <c r="T8" s="7">
        <v>-3.0499999999999999E-2</v>
      </c>
      <c r="U8" s="7">
        <v>0</v>
      </c>
      <c r="V8" s="7">
        <v>4.3769999999999998</v>
      </c>
      <c r="W8" s="7">
        <v>-8.7289999999999992</v>
      </c>
      <c r="X8" s="7">
        <v>0.61599999999999999</v>
      </c>
      <c r="Y8" s="7">
        <v>-2.4089999999999998</v>
      </c>
      <c r="Z8" s="7">
        <v>-6.34</v>
      </c>
      <c r="AA8" s="7">
        <v>0.70399999999999996</v>
      </c>
      <c r="AB8" s="7">
        <v>-0.17599999999999999</v>
      </c>
      <c r="AC8" s="7">
        <v>-0.47699999999999998</v>
      </c>
      <c r="AD8" s="7">
        <v>0.71209999999999996</v>
      </c>
      <c r="AE8" s="7">
        <v>-0.79300000000000004</v>
      </c>
      <c r="AF8" s="7">
        <v>-1.9279999999999999</v>
      </c>
      <c r="AG8" s="7">
        <v>0.68089999999999995</v>
      </c>
      <c r="AH8" s="7">
        <v>-0.96899999999999997</v>
      </c>
      <c r="AI8" s="7">
        <v>-2.4020000000000001</v>
      </c>
      <c r="AJ8" s="7">
        <v>0.68669999999999998</v>
      </c>
      <c r="AK8" s="7">
        <v>-2.585</v>
      </c>
      <c r="AL8" s="7">
        <v>-6.8159999999999998</v>
      </c>
      <c r="AM8" s="7">
        <v>0.70450000000000002</v>
      </c>
      <c r="AN8" s="7">
        <v>-3.3769999999999998</v>
      </c>
      <c r="AO8" s="7">
        <v>-8.7289999999999992</v>
      </c>
      <c r="AP8" s="7">
        <v>0.69879999999999998</v>
      </c>
      <c r="AQ8" s="7" t="str">
        <f>"20741"</f>
        <v>20741</v>
      </c>
    </row>
    <row r="9" spans="1:58" x14ac:dyDescent="0.35">
      <c r="B9" s="6" t="s">
        <v>29</v>
      </c>
      <c r="C9" s="6" t="s">
        <v>30</v>
      </c>
      <c r="D9" s="7">
        <v>-4.7100000000000003E-2</v>
      </c>
      <c r="E9" s="7">
        <v>-2.58E-2</v>
      </c>
      <c r="F9" s="7">
        <v>6.7140000000000005E-2</v>
      </c>
      <c r="G9" s="7">
        <v>-3.2500000000000001E-2</v>
      </c>
      <c r="H9" s="7">
        <v>-2.6200000000000001E-2</v>
      </c>
      <c r="I9" s="7">
        <v>0.2145</v>
      </c>
      <c r="J9" s="7">
        <v>-3.8500000000000001E-3</v>
      </c>
      <c r="K9" s="7">
        <v>-3.2599999999999999E-3</v>
      </c>
      <c r="L9" s="7">
        <v>0.2369</v>
      </c>
      <c r="M9" s="7">
        <v>2.0999999999999999E-3</v>
      </c>
      <c r="N9" s="7">
        <v>-1.6900000000000001E-3</v>
      </c>
      <c r="O9" s="7">
        <v>0.21210000000000001</v>
      </c>
      <c r="P9" s="8">
        <v>-1.29E-2</v>
      </c>
      <c r="Q9" s="7">
        <v>-2.8700000000000002E-3</v>
      </c>
      <c r="R9" s="9">
        <v>7.311E-6</v>
      </c>
      <c r="S9" s="7">
        <v>0.95299999999999996</v>
      </c>
      <c r="T9" s="7">
        <v>-2.58E-2</v>
      </c>
      <c r="U9" s="7">
        <v>0</v>
      </c>
      <c r="V9" s="7">
        <v>0.69</v>
      </c>
      <c r="W9" s="7">
        <v>-0.192</v>
      </c>
      <c r="X9" s="7">
        <v>3.1480000000000001E-4</v>
      </c>
      <c r="Y9" s="7">
        <v>8.1699999999999995E-2</v>
      </c>
      <c r="Z9" s="7">
        <v>-8.5500000000000007E-2</v>
      </c>
      <c r="AA9" s="7">
        <v>0.33929999999999999</v>
      </c>
      <c r="AB9" s="7">
        <v>-4.4600000000000001E-2</v>
      </c>
      <c r="AC9" s="7">
        <v>-4.3400000000000001E-2</v>
      </c>
      <c r="AD9" s="7">
        <v>0.30359999999999998</v>
      </c>
      <c r="AE9" s="7">
        <v>0.27300000000000002</v>
      </c>
      <c r="AF9" s="7">
        <v>-0.159</v>
      </c>
      <c r="AG9" s="7">
        <v>8.5949999999999999E-2</v>
      </c>
      <c r="AH9" s="7">
        <v>0.22800000000000001</v>
      </c>
      <c r="AI9" s="7">
        <v>-0.14199999999999999</v>
      </c>
      <c r="AJ9" s="7">
        <v>0.1079</v>
      </c>
      <c r="AK9" s="7">
        <v>3.7100000000000001E-2</v>
      </c>
      <c r="AL9" s="7">
        <v>-4.4600000000000001E-2</v>
      </c>
      <c r="AM9" s="7">
        <v>0.40589999999999998</v>
      </c>
      <c r="AN9" s="7">
        <v>0.31</v>
      </c>
      <c r="AO9" s="7">
        <v>-0.192</v>
      </c>
      <c r="AP9" s="7">
        <v>0.106</v>
      </c>
      <c r="AQ9" s="7" t="str">
        <f>"23503"</f>
        <v>23503</v>
      </c>
    </row>
    <row r="10" spans="1:58" x14ac:dyDescent="0.3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58" x14ac:dyDescent="0.35">
      <c r="A11" s="5" t="s">
        <v>31</v>
      </c>
      <c r="C11" s="6"/>
      <c r="D11" s="7"/>
      <c r="E11" s="7"/>
      <c r="F11" s="10"/>
      <c r="G11" s="7"/>
      <c r="H11" s="7"/>
      <c r="I11" s="10"/>
      <c r="J11" s="7"/>
      <c r="K11" s="7"/>
      <c r="L11" s="10"/>
      <c r="M11" s="7"/>
      <c r="N11" s="7"/>
      <c r="O11" s="10"/>
      <c r="P11" s="7"/>
      <c r="Q11" s="7"/>
      <c r="R11" s="10"/>
      <c r="S11" s="7"/>
      <c r="T11" s="7"/>
      <c r="U11" s="10"/>
      <c r="V11" s="7"/>
      <c r="W11" s="7"/>
      <c r="X11" s="10"/>
      <c r="Y11" s="7"/>
      <c r="Z11" s="7"/>
      <c r="AA11" s="10"/>
      <c r="AB11" s="7"/>
      <c r="AC11" s="7"/>
      <c r="AD11" s="10"/>
      <c r="AE11" s="7"/>
      <c r="AF11" s="7"/>
      <c r="AG11" s="10"/>
      <c r="AH11" s="7"/>
      <c r="AI11" s="7"/>
      <c r="AJ11" s="10"/>
      <c r="AK11" s="7"/>
      <c r="AL11" s="7"/>
      <c r="AM11" s="10"/>
      <c r="AN11" s="7"/>
      <c r="AO11" s="7"/>
      <c r="AP11" s="10"/>
      <c r="AQ11" s="7"/>
      <c r="AR11" s="11"/>
      <c r="AS11" s="6"/>
      <c r="AT11" s="11"/>
      <c r="AU11" s="11"/>
      <c r="AV11" s="6"/>
      <c r="AW11" s="11"/>
      <c r="AX11" s="11"/>
      <c r="AY11" s="6"/>
      <c r="AZ11" s="11"/>
      <c r="BA11" s="11"/>
      <c r="BB11" s="6"/>
      <c r="BC11" s="11"/>
      <c r="BD11" s="11"/>
      <c r="BE11" s="6"/>
      <c r="BF11" s="11"/>
    </row>
    <row r="12" spans="1:58" x14ac:dyDescent="0.35">
      <c r="B12" s="6" t="s">
        <v>25</v>
      </c>
      <c r="C12" s="6" t="s">
        <v>26</v>
      </c>
      <c r="D12" s="7">
        <v>-0.23</v>
      </c>
      <c r="E12" s="7">
        <v>-7.7299999999999994E-2</v>
      </c>
      <c r="F12" s="7">
        <v>2.8730000000000001E-3</v>
      </c>
      <c r="G12" s="7">
        <v>-0.183</v>
      </c>
      <c r="H12" s="7">
        <v>-7.9899999999999999E-2</v>
      </c>
      <c r="I12" s="7">
        <v>2.189E-2</v>
      </c>
      <c r="J12" s="7">
        <v>-4.58E-2</v>
      </c>
      <c r="K12" s="7">
        <v>-1.5900000000000001E-2</v>
      </c>
      <c r="L12" s="7">
        <v>3.872E-3</v>
      </c>
      <c r="M12" s="7">
        <v>5.8099999999999999E-2</v>
      </c>
      <c r="N12" s="7">
        <v>-2.07E-2</v>
      </c>
      <c r="O12" s="7">
        <v>4.973E-3</v>
      </c>
      <c r="P12" s="8">
        <v>-5.9799999999999999E-2</v>
      </c>
      <c r="Q12" s="7">
        <v>-1.2699999999999999E-2</v>
      </c>
      <c r="R12" s="9">
        <v>2.6220000000000001E-6</v>
      </c>
      <c r="S12" s="7">
        <v>0.77</v>
      </c>
      <c r="T12" s="12">
        <v>-7.7299999999999994E-2</v>
      </c>
      <c r="U12" s="7">
        <v>0</v>
      </c>
      <c r="V12" s="7">
        <v>0.79400000000000004</v>
      </c>
      <c r="W12" s="7">
        <v>-0.108</v>
      </c>
      <c r="X12" s="7">
        <v>1.8139999999999999E-13</v>
      </c>
      <c r="Y12" s="7">
        <v>0.19900000000000001</v>
      </c>
      <c r="Z12" s="7">
        <v>-1.5900000000000001E-2</v>
      </c>
      <c r="AA12" s="7">
        <v>3.872E-3</v>
      </c>
      <c r="AB12" s="7">
        <v>5.8099999999999999E-2</v>
      </c>
      <c r="AC12" s="7">
        <v>-2.07E-2</v>
      </c>
      <c r="AD12" s="7">
        <v>4.973E-3</v>
      </c>
      <c r="AE12" s="8">
        <v>-5.9799999999999999E-2</v>
      </c>
      <c r="AF12" s="7">
        <v>-1.2699999999999999E-2</v>
      </c>
      <c r="AG12" s="9">
        <v>2.6220000000000001E-6</v>
      </c>
      <c r="AH12" s="7">
        <v>0.77</v>
      </c>
      <c r="AI12" s="12">
        <v>-7.7299999999999994E-2</v>
      </c>
      <c r="AJ12" s="7">
        <v>0</v>
      </c>
      <c r="AK12" s="7">
        <v>0.79400000000000004</v>
      </c>
      <c r="AL12" s="7">
        <v>-0.108</v>
      </c>
      <c r="AM12" s="7">
        <v>1.8139999999999999E-13</v>
      </c>
      <c r="AN12" s="7">
        <v>0.19900000000000001</v>
      </c>
      <c r="AO12" s="7">
        <v>-9.3899999999999997E-2</v>
      </c>
      <c r="AP12" s="7">
        <v>3.4450000000000001E-2</v>
      </c>
      <c r="AQ12" s="7" t="str">
        <f>"16774"</f>
        <v>16774</v>
      </c>
      <c r="AV12" s="13"/>
    </row>
    <row r="13" spans="1:58" x14ac:dyDescent="0.35">
      <c r="B13" s="6" t="s">
        <v>21</v>
      </c>
      <c r="C13" s="6" t="s">
        <v>22</v>
      </c>
      <c r="D13" s="7">
        <v>-0.214</v>
      </c>
      <c r="E13" s="7">
        <v>-7.9899999999999999E-2</v>
      </c>
      <c r="F13" s="7">
        <v>7.3350000000000004E-3</v>
      </c>
      <c r="G13" s="7">
        <v>-0.16400000000000001</v>
      </c>
      <c r="H13" s="7">
        <v>-8.2000000000000003E-2</v>
      </c>
      <c r="I13" s="7">
        <v>4.5620000000000001E-2</v>
      </c>
      <c r="J13" s="7">
        <v>-4.1300000000000003E-2</v>
      </c>
      <c r="K13" s="7">
        <v>-1.72E-2</v>
      </c>
      <c r="L13" s="7">
        <v>1.6639999999999999E-2</v>
      </c>
      <c r="M13" s="7">
        <v>3.1300000000000001E-2</v>
      </c>
      <c r="N13" s="7">
        <v>-1.38E-2</v>
      </c>
      <c r="O13" s="7">
        <v>2.3390000000000001E-2</v>
      </c>
      <c r="P13" s="8">
        <v>-4.0300000000000002E-2</v>
      </c>
      <c r="Q13" s="7">
        <v>-8.6599999999999993E-3</v>
      </c>
      <c r="R13" s="9">
        <v>3.2780000000000002E-6</v>
      </c>
      <c r="S13" s="7">
        <v>0.78600000000000003</v>
      </c>
      <c r="T13" s="12">
        <v>-7.9899999999999999E-2</v>
      </c>
      <c r="U13" s="7">
        <v>0</v>
      </c>
      <c r="V13" s="7">
        <v>0.76600000000000001</v>
      </c>
      <c r="W13" s="7">
        <v>-0.115</v>
      </c>
      <c r="X13" s="7">
        <v>2.5400000000000001E-11</v>
      </c>
      <c r="Y13" s="7">
        <v>0.193</v>
      </c>
      <c r="Z13" s="7">
        <v>-1.72E-2</v>
      </c>
      <c r="AA13" s="7">
        <v>1.6639999999999999E-2</v>
      </c>
      <c r="AB13" s="7">
        <v>3.1300000000000001E-2</v>
      </c>
      <c r="AC13" s="7">
        <v>-1.38E-2</v>
      </c>
      <c r="AD13" s="7">
        <v>2.3390000000000001E-2</v>
      </c>
      <c r="AE13" s="8">
        <v>-4.0300000000000002E-2</v>
      </c>
      <c r="AF13" s="7">
        <v>-8.6599999999999993E-3</v>
      </c>
      <c r="AG13" s="9">
        <v>3.2780000000000002E-6</v>
      </c>
      <c r="AH13" s="7">
        <v>0.78600000000000003</v>
      </c>
      <c r="AI13" s="12">
        <v>-7.9899999999999999E-2</v>
      </c>
      <c r="AJ13" s="7">
        <v>0</v>
      </c>
      <c r="AK13" s="7">
        <v>0.76600000000000001</v>
      </c>
      <c r="AL13" s="7">
        <v>-0.115</v>
      </c>
      <c r="AM13" s="7">
        <v>2.5400000000000001E-11</v>
      </c>
      <c r="AN13" s="7">
        <v>0.193</v>
      </c>
      <c r="AO13" s="7">
        <v>-0.109</v>
      </c>
      <c r="AP13" s="7">
        <v>7.5679999999999997E-2</v>
      </c>
      <c r="AQ13" s="7" t="str">
        <f>"16303"</f>
        <v>16303</v>
      </c>
      <c r="AV13" s="13"/>
    </row>
    <row r="14" spans="1:58" x14ac:dyDescent="0.35">
      <c r="B14" s="6" t="s">
        <v>23</v>
      </c>
      <c r="C14" s="6" t="s">
        <v>24</v>
      </c>
      <c r="D14" s="7">
        <v>-0.20699999999999999</v>
      </c>
      <c r="E14" s="7">
        <v>-8.1600000000000006E-2</v>
      </c>
      <c r="F14" s="7">
        <v>1.128E-2</v>
      </c>
      <c r="G14" s="7">
        <v>-0.158</v>
      </c>
      <c r="H14" s="7">
        <v>-8.6400000000000005E-2</v>
      </c>
      <c r="I14" s="7">
        <v>6.8140000000000006E-2</v>
      </c>
      <c r="J14" s="7">
        <v>-1.8200000000000001E-2</v>
      </c>
      <c r="K14" s="7">
        <v>-2.3800000000000002E-2</v>
      </c>
      <c r="L14" s="7">
        <v>0.44409999999999999</v>
      </c>
      <c r="M14" s="7">
        <v>1.37E-2</v>
      </c>
      <c r="N14" s="7">
        <v>-1.4999999999999999E-2</v>
      </c>
      <c r="O14" s="7">
        <v>0.3604</v>
      </c>
      <c r="P14" s="8">
        <v>-4.4699999999999997E-2</v>
      </c>
      <c r="Q14" s="7">
        <v>-1.0200000000000001E-2</v>
      </c>
      <c r="R14" s="9">
        <v>1.1790000000000001E-5</v>
      </c>
      <c r="S14" s="7">
        <v>0.79300000000000004</v>
      </c>
      <c r="T14" s="12">
        <v>-8.1600000000000006E-2</v>
      </c>
      <c r="U14" s="7">
        <v>0</v>
      </c>
      <c r="V14" s="7">
        <v>0.76200000000000001</v>
      </c>
      <c r="W14" s="7">
        <v>-0.13600000000000001</v>
      </c>
      <c r="X14" s="7">
        <v>2.2300000000000001E-8</v>
      </c>
      <c r="Y14" s="7">
        <v>8.7900000000000006E-2</v>
      </c>
      <c r="Z14" s="7">
        <v>-2.3800000000000002E-2</v>
      </c>
      <c r="AA14" s="7">
        <v>0.44409999999999999</v>
      </c>
      <c r="AB14" s="7">
        <v>1.37E-2</v>
      </c>
      <c r="AC14" s="7">
        <v>-1.4999999999999999E-2</v>
      </c>
      <c r="AD14" s="7">
        <v>0.3604</v>
      </c>
      <c r="AE14" s="8">
        <v>-4.4699999999999997E-2</v>
      </c>
      <c r="AF14" s="7">
        <v>-1.0200000000000001E-2</v>
      </c>
      <c r="AG14" s="9">
        <v>1.1790000000000001E-5</v>
      </c>
      <c r="AH14" s="7">
        <v>0.79300000000000004</v>
      </c>
      <c r="AI14" s="12">
        <v>-8.1600000000000006E-2</v>
      </c>
      <c r="AJ14" s="7">
        <v>0</v>
      </c>
      <c r="AK14" s="7">
        <v>0.76200000000000001</v>
      </c>
      <c r="AL14" s="7">
        <v>-0.13600000000000001</v>
      </c>
      <c r="AM14" s="7">
        <v>2.2300000000000001E-8</v>
      </c>
      <c r="AN14" s="7">
        <v>8.7900000000000006E-2</v>
      </c>
      <c r="AO14" s="7">
        <v>-0.124</v>
      </c>
      <c r="AP14" s="7">
        <v>0.47670000000000001</v>
      </c>
      <c r="AQ14" s="7" t="str">
        <f>"16758"</f>
        <v>16758</v>
      </c>
      <c r="AV14" s="13"/>
    </row>
    <row r="15" spans="1:58" x14ac:dyDescent="0.35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58" x14ac:dyDescent="0.35">
      <c r="A16" s="5" t="s">
        <v>32</v>
      </c>
      <c r="C16" s="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2:43" x14ac:dyDescent="0.35">
      <c r="B17" s="14" t="s">
        <v>23</v>
      </c>
      <c r="C17" s="14" t="s">
        <v>24</v>
      </c>
      <c r="D17" s="15">
        <v>-0.38400000000000001</v>
      </c>
      <c r="E17" s="7">
        <v>5.8200000000000002E-2</v>
      </c>
      <c r="F17" s="15">
        <v>4.3700000000000002E-11</v>
      </c>
      <c r="G17" s="15">
        <v>-0.34300000000000003</v>
      </c>
      <c r="H17" s="7">
        <v>6.2199999999999998E-2</v>
      </c>
      <c r="I17" s="15">
        <v>3.3339999999999999E-8</v>
      </c>
      <c r="J17" s="15">
        <v>-4.1E-5</v>
      </c>
      <c r="K17" s="7">
        <v>2.2800000000000001E-2</v>
      </c>
      <c r="L17" s="15">
        <v>0.99860000000000004</v>
      </c>
      <c r="M17" s="15">
        <v>6.8999999999999999E-3</v>
      </c>
      <c r="N17" s="7">
        <v>1.2800000000000001E-2</v>
      </c>
      <c r="O17" s="15">
        <v>0.5887</v>
      </c>
      <c r="P17" s="16">
        <v>-4.7300000000000002E-2</v>
      </c>
      <c r="Q17" s="8">
        <v>8.8199999999999997E-3</v>
      </c>
      <c r="R17" s="17">
        <v>8.3750000000000005E-8</v>
      </c>
      <c r="S17" s="15">
        <v>0.61599999999999999</v>
      </c>
      <c r="T17" s="7">
        <v>5.8200000000000002E-2</v>
      </c>
      <c r="U17" s="15">
        <v>0</v>
      </c>
      <c r="V17" s="15">
        <v>0.89500000000000002</v>
      </c>
      <c r="W17" s="7">
        <v>4.5699999999999998E-2</v>
      </c>
      <c r="X17" s="15">
        <v>0</v>
      </c>
      <c r="Y17" s="15">
        <v>1.07E-4</v>
      </c>
      <c r="Z17" s="7">
        <v>-5.9400000000000001E-2</v>
      </c>
      <c r="AA17" s="15">
        <v>0.99860000000000004</v>
      </c>
      <c r="AB17" s="15">
        <v>-1.7999999999999999E-2</v>
      </c>
      <c r="AC17" s="7">
        <v>-3.3099999999999997E-2</v>
      </c>
      <c r="AD17" s="15">
        <v>0.58699999999999997</v>
      </c>
      <c r="AE17" s="16">
        <v>0.123</v>
      </c>
      <c r="AF17" s="7">
        <v>-3.0499999999999999E-2</v>
      </c>
      <c r="AG17" s="17">
        <v>5.4429999999999999E-5</v>
      </c>
      <c r="AH17" s="15">
        <v>0.105</v>
      </c>
      <c r="AI17" s="7">
        <v>-3.5400000000000001E-2</v>
      </c>
      <c r="AJ17" s="15">
        <v>2.9889999999999999E-3</v>
      </c>
      <c r="AK17" s="15">
        <v>-1.7899999999999999E-2</v>
      </c>
      <c r="AL17" s="7">
        <v>-2.6700000000000002E-2</v>
      </c>
      <c r="AM17" s="15">
        <v>0.50219999999999998</v>
      </c>
      <c r="AN17" s="15">
        <v>0.105</v>
      </c>
      <c r="AO17" s="7">
        <v>-4.5699999999999998E-2</v>
      </c>
      <c r="AP17" s="15">
        <v>2.1340000000000001E-2</v>
      </c>
      <c r="AQ17" s="15">
        <v>23334</v>
      </c>
    </row>
    <row r="18" spans="2:43" x14ac:dyDescent="0.35">
      <c r="B18" s="14" t="s">
        <v>21</v>
      </c>
      <c r="C18" s="14" t="s">
        <v>22</v>
      </c>
      <c r="D18" s="15">
        <v>-0.36499999999999999</v>
      </c>
      <c r="E18" s="7">
        <v>5.9700000000000003E-2</v>
      </c>
      <c r="F18" s="15">
        <v>9.7929999999999992E-10</v>
      </c>
      <c r="G18" s="15">
        <v>-0.32600000000000001</v>
      </c>
      <c r="H18" s="7">
        <v>6.0999999999999999E-2</v>
      </c>
      <c r="I18" s="15">
        <v>9.2329999999999994E-8</v>
      </c>
      <c r="J18" s="15">
        <v>-2.7300000000000001E-2</v>
      </c>
      <c r="K18" s="7">
        <v>1.5100000000000001E-2</v>
      </c>
      <c r="L18" s="15">
        <v>7.059E-2</v>
      </c>
      <c r="M18" s="15">
        <v>1.7399999999999999E-2</v>
      </c>
      <c r="N18" s="7">
        <v>8.5100000000000002E-3</v>
      </c>
      <c r="O18" s="15">
        <v>4.0779999999999997E-2</v>
      </c>
      <c r="P18" s="16">
        <v>-2.93E-2</v>
      </c>
      <c r="Q18" s="8">
        <v>5.8900000000000003E-3</v>
      </c>
      <c r="R18" s="17">
        <v>6.5229999999999998E-7</v>
      </c>
      <c r="S18" s="15">
        <v>0.63500000000000001</v>
      </c>
      <c r="T18" s="7">
        <v>5.9700000000000003E-2</v>
      </c>
      <c r="U18" s="15">
        <v>0</v>
      </c>
      <c r="V18" s="15">
        <v>0.89300000000000002</v>
      </c>
      <c r="W18" s="7">
        <v>3.6700000000000003E-2</v>
      </c>
      <c r="X18" s="15">
        <v>0</v>
      </c>
      <c r="Y18" s="15">
        <v>7.4700000000000003E-2</v>
      </c>
      <c r="Z18" s="7">
        <v>-4.24E-2</v>
      </c>
      <c r="AA18" s="15">
        <v>7.7929999999999999E-2</v>
      </c>
      <c r="AB18" s="15" t="s">
        <v>33</v>
      </c>
      <c r="AC18" s="7">
        <v>-2.3599999999999999E-2</v>
      </c>
      <c r="AD18" s="15">
        <v>4.3529999999999999E-2</v>
      </c>
      <c r="AE18" s="16">
        <v>8.0299999999999996E-2</v>
      </c>
      <c r="AF18" s="7">
        <v>-2.0799999999999999E-2</v>
      </c>
      <c r="AG18" s="17">
        <v>1.111E-4</v>
      </c>
      <c r="AH18" s="15">
        <v>3.27E-2</v>
      </c>
      <c r="AI18" s="7">
        <v>-2.0500000000000001E-2</v>
      </c>
      <c r="AJ18" s="15">
        <v>0.1103</v>
      </c>
      <c r="AK18" s="15">
        <v>2.7099999999999999E-2</v>
      </c>
      <c r="AL18" s="7">
        <v>-2.07E-2</v>
      </c>
      <c r="AM18" s="15">
        <v>0.19009999999999999</v>
      </c>
      <c r="AN18" s="15">
        <v>0.107</v>
      </c>
      <c r="AO18" s="7">
        <v>-3.6700000000000003E-2</v>
      </c>
      <c r="AP18" s="15">
        <v>3.4610000000000001E-3</v>
      </c>
      <c r="AQ18" s="15">
        <v>22725</v>
      </c>
    </row>
    <row r="19" spans="2:43" x14ac:dyDescent="0.35">
      <c r="B19" s="14" t="s">
        <v>25</v>
      </c>
      <c r="C19" s="14" t="s">
        <v>26</v>
      </c>
      <c r="D19" s="15">
        <v>-0.38700000000000001</v>
      </c>
      <c r="E19" s="7">
        <v>5.7200000000000001E-2</v>
      </c>
      <c r="F19" s="15">
        <v>1.4259999999999999E-11</v>
      </c>
      <c r="G19" s="15">
        <v>-0.36399999999999999</v>
      </c>
      <c r="H19" s="7">
        <v>5.8500000000000003E-2</v>
      </c>
      <c r="I19" s="15">
        <v>4.6390000000000002E-10</v>
      </c>
      <c r="J19" s="15">
        <v>-2.76E-2</v>
      </c>
      <c r="K19" s="7">
        <v>9.2800000000000001E-3</v>
      </c>
      <c r="L19" s="15">
        <v>2.9399999999999999E-3</v>
      </c>
      <c r="M19" s="15">
        <v>3.8199999999999998E-2</v>
      </c>
      <c r="N19" s="7">
        <v>1.14E-2</v>
      </c>
      <c r="O19" s="15">
        <v>8.296E-4</v>
      </c>
      <c r="P19" s="16">
        <v>-3.2800000000000003E-2</v>
      </c>
      <c r="Q19" s="8">
        <v>7.4700000000000001E-3</v>
      </c>
      <c r="R19" s="17">
        <v>1.128E-5</v>
      </c>
      <c r="S19" s="15">
        <v>0.61299999999999999</v>
      </c>
      <c r="T19" s="7">
        <v>5.7200000000000001E-2</v>
      </c>
      <c r="U19" s="15">
        <v>0</v>
      </c>
      <c r="V19" s="15">
        <v>0.94299999999999995</v>
      </c>
      <c r="W19" s="7">
        <v>3.4299999999999997E-2</v>
      </c>
      <c r="X19" s="15">
        <v>0</v>
      </c>
      <c r="Y19" s="15">
        <v>7.1400000000000005E-2</v>
      </c>
      <c r="Z19" s="7">
        <v>-2.5899999999999999E-2</v>
      </c>
      <c r="AA19" s="15">
        <v>5.8659999999999997E-3</v>
      </c>
      <c r="AB19" s="15" t="s">
        <v>34</v>
      </c>
      <c r="AC19" s="7">
        <v>-3.2599999999999997E-2</v>
      </c>
      <c r="AD19" s="15">
        <v>2.3770000000000002E-3</v>
      </c>
      <c r="AE19" s="16">
        <v>8.48E-2</v>
      </c>
      <c r="AF19" s="7">
        <v>-2.2700000000000001E-2</v>
      </c>
      <c r="AG19" s="17">
        <v>1.816E-4</v>
      </c>
      <c r="AH19" s="15">
        <v>-1.41E-2</v>
      </c>
      <c r="AI19" s="7">
        <v>-2.3199999999999998E-2</v>
      </c>
      <c r="AJ19" s="15">
        <v>0.54359999999999997</v>
      </c>
      <c r="AK19" s="15">
        <v>-2.76E-2</v>
      </c>
      <c r="AL19" s="7">
        <v>-2.4E-2</v>
      </c>
      <c r="AM19" s="15">
        <v>0.25019999999999998</v>
      </c>
      <c r="AN19" s="15">
        <v>5.7200000000000001E-2</v>
      </c>
      <c r="AO19" s="7">
        <v>-3.4299999999999997E-2</v>
      </c>
      <c r="AP19" s="15">
        <v>9.4619999999999996E-2</v>
      </c>
      <c r="AQ19" s="15">
        <v>23348</v>
      </c>
    </row>
    <row r="20" spans="2:43" x14ac:dyDescent="0.35">
      <c r="B20" s="14" t="s">
        <v>29</v>
      </c>
      <c r="C20" s="14" t="s">
        <v>30</v>
      </c>
      <c r="D20" s="15">
        <v>-0.378</v>
      </c>
      <c r="E20" s="7">
        <v>5.7799999999999997E-2</v>
      </c>
      <c r="F20" s="15">
        <v>5.778E-11</v>
      </c>
      <c r="G20" s="15">
        <v>-0.35199999999999998</v>
      </c>
      <c r="H20" s="7">
        <v>5.8599999999999999E-2</v>
      </c>
      <c r="I20" s="15">
        <v>1.8030000000000001E-9</v>
      </c>
      <c r="J20" s="15">
        <v>-2.2599999999999999E-2</v>
      </c>
      <c r="K20" s="7">
        <v>9.6399999999999993E-3</v>
      </c>
      <c r="L20" s="15">
        <v>1.9210000000000001E-2</v>
      </c>
      <c r="M20" s="15">
        <v>2.0299999999999999E-2</v>
      </c>
      <c r="N20" s="7">
        <v>8.6E-3</v>
      </c>
      <c r="O20" s="15">
        <v>1.813E-2</v>
      </c>
      <c r="P20" s="16">
        <v>-2.3599999999999999E-2</v>
      </c>
      <c r="Q20" s="8">
        <v>5.6800000000000002E-3</v>
      </c>
      <c r="R20" s="17">
        <v>3.2679999999999999E-5</v>
      </c>
      <c r="S20" s="15">
        <v>0.622</v>
      </c>
      <c r="T20" s="7">
        <v>5.7799999999999997E-2</v>
      </c>
      <c r="U20" s="15">
        <v>0</v>
      </c>
      <c r="V20" s="15">
        <v>0.93200000000000005</v>
      </c>
      <c r="W20" s="7">
        <v>2.64E-2</v>
      </c>
      <c r="X20" s="15">
        <v>0</v>
      </c>
      <c r="Y20" s="15">
        <v>5.9700000000000003E-2</v>
      </c>
      <c r="Z20" s="7">
        <v>-2.69E-2</v>
      </c>
      <c r="AA20" s="15">
        <v>2.6630000000000001E-2</v>
      </c>
      <c r="AB20" s="15" t="s">
        <v>35</v>
      </c>
      <c r="AC20" s="7">
        <v>-2.3900000000000001E-2</v>
      </c>
      <c r="AD20" s="15">
        <v>2.4479999999999998E-2</v>
      </c>
      <c r="AE20" s="16">
        <v>6.2399999999999997E-2</v>
      </c>
      <c r="AF20" s="7">
        <v>-1.77E-2</v>
      </c>
      <c r="AG20" s="17">
        <v>4.3399999999999998E-4</v>
      </c>
      <c r="AH20" s="15">
        <v>8.7100000000000007E-3</v>
      </c>
      <c r="AI20" s="7">
        <v>-1.7899999999999999E-2</v>
      </c>
      <c r="AJ20" s="15">
        <v>0.62649999999999995</v>
      </c>
      <c r="AK20" s="15">
        <v>5.9699999999999996E-3</v>
      </c>
      <c r="AL20" s="7">
        <v>-1.26E-2</v>
      </c>
      <c r="AM20" s="15">
        <v>0.63449999999999995</v>
      </c>
      <c r="AN20" s="15">
        <v>6.8400000000000002E-2</v>
      </c>
      <c r="AO20" s="7">
        <v>-2.64E-2</v>
      </c>
      <c r="AP20" s="15">
        <v>9.7120000000000001E-3</v>
      </c>
      <c r="AQ20" s="15">
        <v>23163</v>
      </c>
    </row>
    <row r="21" spans="2:43" x14ac:dyDescent="0.35">
      <c r="B21" s="14" t="s">
        <v>36</v>
      </c>
      <c r="C21" s="14" t="s">
        <v>37</v>
      </c>
      <c r="D21" s="15">
        <v>-0.374</v>
      </c>
      <c r="E21" s="7">
        <v>5.8700000000000002E-2</v>
      </c>
      <c r="F21" s="15">
        <v>1.919E-10</v>
      </c>
      <c r="G21" s="15">
        <v>-0.33400000000000002</v>
      </c>
      <c r="H21" s="7">
        <v>5.9700000000000003E-2</v>
      </c>
      <c r="I21" s="15">
        <v>2.147E-8</v>
      </c>
      <c r="J21" s="15">
        <v>-3.2199999999999999E-2</v>
      </c>
      <c r="K21" s="7">
        <v>1.38E-2</v>
      </c>
      <c r="L21" s="15">
        <v>1.959E-2</v>
      </c>
      <c r="M21" s="15">
        <v>1.2999999999999999E-2</v>
      </c>
      <c r="N21" s="7">
        <v>5.3600000000000002E-3</v>
      </c>
      <c r="O21" s="15">
        <v>1.512E-2</v>
      </c>
      <c r="P21" s="16">
        <v>-2.01E-2</v>
      </c>
      <c r="Q21" s="8">
        <v>4.8500000000000001E-3</v>
      </c>
      <c r="R21" s="17">
        <v>3.3810000000000003E-5</v>
      </c>
      <c r="S21" s="15">
        <v>0.626</v>
      </c>
      <c r="T21" s="7">
        <v>5.8700000000000002E-2</v>
      </c>
      <c r="U21" s="15">
        <v>0</v>
      </c>
      <c r="V21" s="15">
        <v>0.89500000000000002</v>
      </c>
      <c r="W21" s="7">
        <v>3.61E-2</v>
      </c>
      <c r="X21" s="15">
        <v>0</v>
      </c>
      <c r="Y21" s="15">
        <v>8.6099999999999996E-2</v>
      </c>
      <c r="Z21" s="7">
        <v>-3.85E-2</v>
      </c>
      <c r="AA21" s="15">
        <v>2.5479999999999999E-2</v>
      </c>
      <c r="AB21" s="15" t="s">
        <v>38</v>
      </c>
      <c r="AC21" s="7">
        <v>-1.47E-2</v>
      </c>
      <c r="AD21" s="15">
        <v>1.7520000000000001E-2</v>
      </c>
      <c r="AE21" s="16">
        <v>5.3800000000000001E-2</v>
      </c>
      <c r="AF21" s="7">
        <v>-1.5299999999999999E-2</v>
      </c>
      <c r="AG21" s="17">
        <v>4.529E-4</v>
      </c>
      <c r="AH21" s="15">
        <v>1.89E-2</v>
      </c>
      <c r="AI21" s="7">
        <v>-1.17E-2</v>
      </c>
      <c r="AJ21" s="15">
        <v>0.1067</v>
      </c>
      <c r="AK21" s="15">
        <v>5.1200000000000002E-2</v>
      </c>
      <c r="AL21" s="7">
        <v>-2.6499999999999999E-2</v>
      </c>
      <c r="AM21" s="15">
        <v>5.287E-2</v>
      </c>
      <c r="AN21" s="15">
        <v>0.105</v>
      </c>
      <c r="AO21" s="7">
        <v>-3.61E-2</v>
      </c>
      <c r="AP21" s="15">
        <v>3.65E-3</v>
      </c>
      <c r="AQ21" s="15">
        <v>23013</v>
      </c>
    </row>
  </sheetData>
  <mergeCells count="1">
    <mergeCell ref="A1:A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S25_Mediation Analyses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Amit - (arora)</dc:creator>
  <cp:lastModifiedBy>Arora, Amit - (arora)</cp:lastModifiedBy>
  <dcterms:created xsi:type="dcterms:W3CDTF">2025-01-15T19:40:46Z</dcterms:created>
  <dcterms:modified xsi:type="dcterms:W3CDTF">2025-01-15T19:40:47Z</dcterms:modified>
</cp:coreProperties>
</file>