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ional University\SY 2024-2025\Third Term\Advance Web Development\Laboratory Activity\"/>
    </mc:Choice>
  </mc:AlternateContent>
  <xr:revisionPtr revIDLastSave="0" documentId="13_ncr:1_{D7ABEC00-5714-4626-9003-4F22B5CD95B5}" xr6:coauthVersionLast="47" xr6:coauthVersionMax="47" xr10:uidLastSave="{00000000-0000-0000-0000-000000000000}"/>
  <bookViews>
    <workbookView xWindow="-108" yWindow="-108" windowWidth="23256" windowHeight="12456" xr2:uid="{93F5C59D-115A-47C3-897E-7B160083AED8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H25" i="1"/>
  <c r="I25" i="1" s="1"/>
  <c r="G26" i="1"/>
  <c r="H26" i="1"/>
  <c r="I26" i="1"/>
  <c r="H24" i="1"/>
  <c r="G24" i="1"/>
  <c r="I24" i="1" s="1"/>
  <c r="R24" i="1"/>
  <c r="Q24" i="1"/>
  <c r="P24" i="1"/>
  <c r="O24" i="1"/>
  <c r="P26" i="1"/>
  <c r="M19" i="1"/>
  <c r="N24" i="1"/>
  <c r="M24" i="1" s="1"/>
  <c r="O26" i="1"/>
  <c r="N26" i="1"/>
  <c r="M26" i="1" s="1"/>
  <c r="O25" i="1"/>
  <c r="N25" i="1"/>
  <c r="M25" i="1" s="1"/>
  <c r="E53" i="1"/>
  <c r="M18" i="1"/>
  <c r="M17" i="1"/>
  <c r="M16" i="1"/>
  <c r="E52" i="1"/>
  <c r="I48" i="1"/>
  <c r="M35" i="1" s="1"/>
  <c r="I47" i="1"/>
  <c r="M34" i="1" s="1"/>
  <c r="E51" i="1"/>
  <c r="E50" i="1"/>
  <c r="I46" i="1"/>
  <c r="M33" i="1" s="1"/>
  <c r="I45" i="1"/>
  <c r="I44" i="1"/>
  <c r="M31" i="1" s="1"/>
  <c r="E49" i="1"/>
  <c r="E46" i="1"/>
  <c r="E47" i="1"/>
  <c r="E48" i="1"/>
  <c r="E45" i="1"/>
  <c r="E44" i="1"/>
  <c r="M32" i="1" l="1"/>
</calcChain>
</file>

<file path=xl/sharedStrings.xml><?xml version="1.0" encoding="utf-8"?>
<sst xmlns="http://schemas.openxmlformats.org/spreadsheetml/2006/main" count="144" uniqueCount="62">
  <si>
    <t>IngredientsID</t>
  </si>
  <si>
    <t>Ingredient Name</t>
  </si>
  <si>
    <t>Unit of Measurement</t>
  </si>
  <si>
    <t>Category</t>
  </si>
  <si>
    <t>CategoryID</t>
  </si>
  <si>
    <t>StockIngredients</t>
  </si>
  <si>
    <t>PricePerUnit</t>
  </si>
  <si>
    <t>Price</t>
  </si>
  <si>
    <t>Ketchup</t>
  </si>
  <si>
    <t>ml</t>
  </si>
  <si>
    <t>Meat</t>
  </si>
  <si>
    <t>Seafood</t>
  </si>
  <si>
    <t>Dairy</t>
  </si>
  <si>
    <t>Produce</t>
  </si>
  <si>
    <t>Non-Perishable</t>
  </si>
  <si>
    <t>Cleaning Supplies</t>
  </si>
  <si>
    <t>Beverage Ingredients</t>
  </si>
  <si>
    <t>StockIngredientsID</t>
  </si>
  <si>
    <t>Soy Sauce</t>
  </si>
  <si>
    <t xml:space="preserve"> Stock</t>
  </si>
  <si>
    <t>RestockedDate</t>
  </si>
  <si>
    <t>4/3/2025</t>
  </si>
  <si>
    <t>4/14/2025</t>
  </si>
  <si>
    <t>MenuID</t>
  </si>
  <si>
    <t>Menu</t>
  </si>
  <si>
    <t>kg</t>
  </si>
  <si>
    <t>SellingPrice</t>
  </si>
  <si>
    <t>RecipeID</t>
  </si>
  <si>
    <t>Quantity</t>
  </si>
  <si>
    <t>OrderID</t>
  </si>
  <si>
    <t>TotalPrice</t>
  </si>
  <si>
    <t>Pork</t>
  </si>
  <si>
    <t>Total Consumed Qty.</t>
  </si>
  <si>
    <t>Total Stocks Qty.</t>
  </si>
  <si>
    <t>Remaining Stocks</t>
  </si>
  <si>
    <t>Chicken</t>
  </si>
  <si>
    <t>Cooking Oil</t>
  </si>
  <si>
    <t>Chicken Adobo</t>
  </si>
  <si>
    <t>Pork Adobo</t>
  </si>
  <si>
    <t>4/20/2025</t>
  </si>
  <si>
    <t>Orders</t>
  </si>
  <si>
    <t>MenuItems</t>
  </si>
  <si>
    <t>Recipes</t>
  </si>
  <si>
    <t>IngredientName</t>
  </si>
  <si>
    <t>UnitOfMeasurement</t>
  </si>
  <si>
    <t>TotalQuantityUsed</t>
  </si>
  <si>
    <t>TotalStock</t>
  </si>
  <si>
    <t>RemainingStock</t>
  </si>
  <si>
    <t>Remaining Ingredients</t>
  </si>
  <si>
    <t>Total Ingredients Used Based on Orders</t>
  </si>
  <si>
    <t>View for Total Stock by Ingredient</t>
  </si>
  <si>
    <t>Ingredients</t>
  </si>
  <si>
    <t>Container</t>
  </si>
  <si>
    <t>Container_Size</t>
  </si>
  <si>
    <t>Total_Quantity/Stock</t>
  </si>
  <si>
    <t>bottle</t>
  </si>
  <si>
    <t>Unit_Price</t>
  </si>
  <si>
    <t>Total_Price</t>
  </si>
  <si>
    <t>Container_Price</t>
  </si>
  <si>
    <t>sachet</t>
  </si>
  <si>
    <t>Recipes Table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</si>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</sst>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CCFD-DC6B-493A-A2FA-613C1F4484E0}">
  <dimension ref="A1:R53"/>
  <sheetViews>
    <sheetView tabSelected="1" zoomScale="115" zoomScaleNormal="115" workbookViewId="0">
      <selection activeCell="E40" sqref="E40"/>
    </sheetView>
  </sheetViews>
  <sheetFormatPr defaultRowHeight="14.4" x14ac:dyDescent="0.3"/>
  <cols>
    <col min="1" max="6" width="17.77734375" style="3" customWidth="1"/>
    <col min="7" max="7" width="18.109375" bestFit="1" customWidth="1"/>
    <col min="8" max="8" width="10.6640625" customWidth="1"/>
    <col min="10" max="10" width="16.77734375" customWidth="1"/>
    <col min="11" max="11" width="17.6640625" bestFit="1" customWidth="1"/>
    <col min="12" max="13" width="16.77734375" customWidth="1"/>
    <col min="14" max="17" width="12.33203125" customWidth="1"/>
  </cols>
  <sheetData>
    <row r="1" spans="1:15" x14ac:dyDescent="0.3">
      <c r="A1" s="10" t="s">
        <v>3</v>
      </c>
      <c r="B1" s="10"/>
      <c r="J1" s="10" t="s">
        <v>41</v>
      </c>
      <c r="K1" s="10"/>
      <c r="L1" s="10"/>
    </row>
    <row r="2" spans="1:15" x14ac:dyDescent="0.3">
      <c r="A2" s="8" t="s">
        <v>4</v>
      </c>
      <c r="B2" s="8" t="s">
        <v>3</v>
      </c>
      <c r="J2" s="8" t="s">
        <v>23</v>
      </c>
      <c r="K2" s="8" t="s">
        <v>24</v>
      </c>
      <c r="L2" s="8" t="s">
        <v>26</v>
      </c>
    </row>
    <row r="3" spans="1:15" x14ac:dyDescent="0.3">
      <c r="A3" s="2">
        <v>1</v>
      </c>
      <c r="B3" s="2" t="s">
        <v>10</v>
      </c>
      <c r="J3" s="2">
        <v>1</v>
      </c>
      <c r="K3" s="2" t="s">
        <v>38</v>
      </c>
      <c r="L3" s="2">
        <v>70</v>
      </c>
    </row>
    <row r="4" spans="1:15" x14ac:dyDescent="0.3">
      <c r="A4" s="2">
        <v>2</v>
      </c>
      <c r="B4" s="2" t="s">
        <v>11</v>
      </c>
      <c r="J4" s="2">
        <v>2</v>
      </c>
      <c r="K4" s="2" t="s">
        <v>37</v>
      </c>
      <c r="L4" s="2">
        <v>40</v>
      </c>
    </row>
    <row r="5" spans="1:15" x14ac:dyDescent="0.3">
      <c r="A5" s="2">
        <v>3</v>
      </c>
      <c r="B5" s="2" t="s">
        <v>12</v>
      </c>
    </row>
    <row r="6" spans="1:15" x14ac:dyDescent="0.3">
      <c r="A6" s="2">
        <v>4</v>
      </c>
      <c r="B6" s="2" t="s">
        <v>13</v>
      </c>
      <c r="J6" s="10" t="s">
        <v>42</v>
      </c>
      <c r="K6" s="10"/>
      <c r="L6" s="10"/>
      <c r="M6" s="10"/>
    </row>
    <row r="7" spans="1:15" x14ac:dyDescent="0.3">
      <c r="A7" s="2">
        <v>5</v>
      </c>
      <c r="B7" s="2" t="s">
        <v>14</v>
      </c>
      <c r="C7" s="4"/>
      <c r="J7" s="2" t="s">
        <v>27</v>
      </c>
      <c r="K7" s="2" t="s">
        <v>23</v>
      </c>
      <c r="L7" s="2" t="s">
        <v>0</v>
      </c>
      <c r="M7" s="2" t="s">
        <v>28</v>
      </c>
    </row>
    <row r="8" spans="1:15" x14ac:dyDescent="0.3">
      <c r="A8" s="2">
        <v>6</v>
      </c>
      <c r="B8" s="2" t="s">
        <v>15</v>
      </c>
      <c r="J8" s="2">
        <v>1</v>
      </c>
      <c r="K8" s="2">
        <v>1</v>
      </c>
      <c r="L8" s="2">
        <v>2</v>
      </c>
      <c r="M8" s="2">
        <v>70</v>
      </c>
      <c r="N8" s="5" t="s">
        <v>18</v>
      </c>
    </row>
    <row r="9" spans="1:15" x14ac:dyDescent="0.3">
      <c r="A9" s="2">
        <v>7</v>
      </c>
      <c r="B9" s="2" t="s">
        <v>16</v>
      </c>
      <c r="J9" s="2">
        <v>2</v>
      </c>
      <c r="K9" s="2">
        <v>1</v>
      </c>
      <c r="L9" s="2">
        <v>3</v>
      </c>
      <c r="M9" s="2">
        <v>0.3</v>
      </c>
      <c r="N9" s="5" t="s">
        <v>31</v>
      </c>
    </row>
    <row r="10" spans="1:15" x14ac:dyDescent="0.3">
      <c r="J10" s="2">
        <v>3</v>
      </c>
      <c r="K10" s="2">
        <v>2</v>
      </c>
      <c r="L10" s="2">
        <v>4</v>
      </c>
      <c r="M10" s="2">
        <v>0.3</v>
      </c>
      <c r="N10" s="5" t="s">
        <v>35</v>
      </c>
    </row>
    <row r="11" spans="1:15" x14ac:dyDescent="0.3">
      <c r="J11" s="2">
        <v>4</v>
      </c>
      <c r="K11" s="2">
        <v>2</v>
      </c>
      <c r="L11" s="2">
        <v>2</v>
      </c>
      <c r="M11" s="2">
        <v>50</v>
      </c>
      <c r="N11" s="5" t="s">
        <v>18</v>
      </c>
    </row>
    <row r="12" spans="1:15" x14ac:dyDescent="0.3">
      <c r="A12" s="10" t="s">
        <v>51</v>
      </c>
      <c r="B12" s="10"/>
      <c r="C12" s="10"/>
      <c r="D12" s="12"/>
      <c r="N12" s="6"/>
    </row>
    <row r="13" spans="1:15" x14ac:dyDescent="0.3">
      <c r="A13" s="8" t="s">
        <v>0</v>
      </c>
      <c r="B13" s="8" t="s">
        <v>1</v>
      </c>
      <c r="C13" s="8" t="s">
        <v>2</v>
      </c>
      <c r="D13" s="8" t="s">
        <v>4</v>
      </c>
      <c r="E13" s="8"/>
      <c r="J13" s="10" t="s">
        <v>40</v>
      </c>
      <c r="K13" s="10"/>
      <c r="L13" s="10"/>
      <c r="M13" s="10"/>
      <c r="N13" s="6"/>
    </row>
    <row r="14" spans="1:15" x14ac:dyDescent="0.3">
      <c r="A14" s="2">
        <v>1</v>
      </c>
      <c r="B14" s="2" t="s">
        <v>8</v>
      </c>
      <c r="C14" s="2" t="s">
        <v>9</v>
      </c>
      <c r="D14" s="2">
        <v>5</v>
      </c>
      <c r="E14" s="2"/>
      <c r="J14" s="2" t="s">
        <v>29</v>
      </c>
      <c r="K14" s="2" t="s">
        <v>23</v>
      </c>
      <c r="L14" s="2" t="s">
        <v>28</v>
      </c>
      <c r="M14" s="2" t="s">
        <v>30</v>
      </c>
      <c r="N14" s="2" t="s">
        <v>61</v>
      </c>
    </row>
    <row r="15" spans="1:15" x14ac:dyDescent="0.3">
      <c r="A15" s="2">
        <v>2</v>
      </c>
      <c r="B15" s="2" t="s">
        <v>18</v>
      </c>
      <c r="C15" s="2" t="s">
        <v>9</v>
      </c>
      <c r="D15" s="2">
        <v>5</v>
      </c>
      <c r="E15" s="2"/>
      <c r="J15" s="2">
        <v>1</v>
      </c>
      <c r="K15" s="2">
        <v>1</v>
      </c>
      <c r="L15" s="2">
        <v>3</v>
      </c>
      <c r="M15" s="2">
        <v>210</v>
      </c>
      <c r="O15" s="5" t="s">
        <v>38</v>
      </c>
    </row>
    <row r="16" spans="1:15" x14ac:dyDescent="0.3">
      <c r="A16" s="2">
        <v>3</v>
      </c>
      <c r="B16" s="2" t="s">
        <v>31</v>
      </c>
      <c r="C16" s="2" t="s">
        <v>25</v>
      </c>
      <c r="D16" s="2">
        <v>1</v>
      </c>
      <c r="E16" s="2"/>
      <c r="J16" s="2">
        <v>2</v>
      </c>
      <c r="K16" s="2">
        <v>2</v>
      </c>
      <c r="L16" s="2">
        <v>2</v>
      </c>
      <c r="M16" s="2">
        <f>L16*L4</f>
        <v>80</v>
      </c>
      <c r="O16" s="5" t="s">
        <v>37</v>
      </c>
    </row>
    <row r="17" spans="1:18" x14ac:dyDescent="0.3">
      <c r="A17" s="2">
        <v>4</v>
      </c>
      <c r="B17" s="2" t="s">
        <v>35</v>
      </c>
      <c r="C17" s="2" t="s">
        <v>25</v>
      </c>
      <c r="D17" s="2">
        <v>1</v>
      </c>
      <c r="E17" s="2"/>
      <c r="J17" s="2">
        <v>3</v>
      </c>
      <c r="K17" s="2">
        <v>1</v>
      </c>
      <c r="L17" s="2">
        <v>2</v>
      </c>
      <c r="M17" s="2">
        <f>L17*L3</f>
        <v>140</v>
      </c>
      <c r="O17" s="5" t="s">
        <v>38</v>
      </c>
    </row>
    <row r="18" spans="1:18" x14ac:dyDescent="0.3">
      <c r="A18" s="2">
        <v>5</v>
      </c>
      <c r="B18" s="2" t="s">
        <v>36</v>
      </c>
      <c r="C18" s="2" t="s">
        <v>9</v>
      </c>
      <c r="D18" s="2">
        <v>5</v>
      </c>
      <c r="E18" s="2"/>
      <c r="J18" s="2">
        <v>4</v>
      </c>
      <c r="K18" s="2">
        <v>2</v>
      </c>
      <c r="L18" s="2">
        <v>3</v>
      </c>
      <c r="M18" s="2">
        <f>L18*L4</f>
        <v>120</v>
      </c>
      <c r="O18" s="5" t="s">
        <v>37</v>
      </c>
    </row>
    <row r="19" spans="1:18" x14ac:dyDescent="0.3">
      <c r="J19" s="7">
        <v>5</v>
      </c>
      <c r="K19" s="2">
        <v>2</v>
      </c>
      <c r="L19" s="2">
        <v>3</v>
      </c>
      <c r="M19" s="2">
        <f>L19*L5</f>
        <v>0</v>
      </c>
    </row>
    <row r="23" spans="1:18" x14ac:dyDescent="0.3">
      <c r="A23" s="8" t="s">
        <v>17</v>
      </c>
      <c r="B23" s="8" t="s">
        <v>0</v>
      </c>
      <c r="C23" s="8" t="s">
        <v>52</v>
      </c>
      <c r="D23" s="8" t="s">
        <v>28</v>
      </c>
      <c r="E23" s="8" t="s">
        <v>53</v>
      </c>
      <c r="F23" s="8" t="s">
        <v>58</v>
      </c>
      <c r="G23" s="8" t="s">
        <v>54</v>
      </c>
      <c r="H23" s="13" t="s">
        <v>57</v>
      </c>
      <c r="I23" s="8" t="s">
        <v>56</v>
      </c>
      <c r="K23" t="s">
        <v>32</v>
      </c>
      <c r="L23" s="2" t="s">
        <v>8</v>
      </c>
      <c r="M23">
        <v>0</v>
      </c>
    </row>
    <row r="24" spans="1:18" x14ac:dyDescent="0.3">
      <c r="A24" s="2">
        <v>1</v>
      </c>
      <c r="B24" s="2">
        <v>1</v>
      </c>
      <c r="C24" s="2" t="s">
        <v>55</v>
      </c>
      <c r="D24" s="2">
        <v>5</v>
      </c>
      <c r="E24" s="2">
        <v>1000</v>
      </c>
      <c r="F24" s="2">
        <v>150</v>
      </c>
      <c r="G24" s="1">
        <f>E24*D24</f>
        <v>5000</v>
      </c>
      <c r="H24" s="1">
        <f>D24*F24</f>
        <v>750</v>
      </c>
      <c r="I24" s="1">
        <f>H24/G24</f>
        <v>0.15</v>
      </c>
      <c r="L24" s="2" t="s">
        <v>18</v>
      </c>
      <c r="M24">
        <f>SUM(N24:R24)</f>
        <v>750</v>
      </c>
      <c r="N24">
        <f>L15*M8</f>
        <v>210</v>
      </c>
      <c r="O24">
        <f>L16*M11</f>
        <v>100</v>
      </c>
      <c r="P24">
        <f>L17*M8</f>
        <v>140</v>
      </c>
      <c r="Q24">
        <f>L18*M11</f>
        <v>150</v>
      </c>
      <c r="R24">
        <f>L19*M11</f>
        <v>150</v>
      </c>
    </row>
    <row r="25" spans="1:18" x14ac:dyDescent="0.3">
      <c r="A25" s="2">
        <v>1</v>
      </c>
      <c r="B25" s="2">
        <v>1</v>
      </c>
      <c r="C25" s="2" t="s">
        <v>55</v>
      </c>
      <c r="D25" s="2">
        <v>10</v>
      </c>
      <c r="E25" s="2">
        <v>750</v>
      </c>
      <c r="F25" s="2">
        <v>120</v>
      </c>
      <c r="G25" s="1">
        <f>E25*D25</f>
        <v>7500</v>
      </c>
      <c r="H25" s="1">
        <f>D25*F25</f>
        <v>1200</v>
      </c>
      <c r="I25" s="1">
        <f>H25/G25</f>
        <v>0.16</v>
      </c>
      <c r="L25" s="2" t="s">
        <v>31</v>
      </c>
      <c r="M25">
        <f>N25+O25</f>
        <v>1.5</v>
      </c>
      <c r="N25">
        <f>L15*M9</f>
        <v>0.89999999999999991</v>
      </c>
      <c r="O25">
        <f>L17*M9</f>
        <v>0.6</v>
      </c>
    </row>
    <row r="26" spans="1:18" x14ac:dyDescent="0.3">
      <c r="A26" s="3">
        <v>1</v>
      </c>
      <c r="B26" s="3">
        <v>1</v>
      </c>
      <c r="C26" s="3" t="s">
        <v>59</v>
      </c>
      <c r="D26" s="3">
        <v>10</v>
      </c>
      <c r="E26" s="3">
        <v>100</v>
      </c>
      <c r="F26" s="3">
        <v>25</v>
      </c>
      <c r="G26" s="1">
        <f>E26*D26</f>
        <v>1000</v>
      </c>
      <c r="H26" s="1">
        <f>D26*F26</f>
        <v>250</v>
      </c>
      <c r="I26" s="1">
        <f>H26/G26</f>
        <v>0.25</v>
      </c>
      <c r="L26" s="2" t="s">
        <v>35</v>
      </c>
      <c r="M26">
        <f>N26+O26+P26</f>
        <v>2.4</v>
      </c>
      <c r="N26">
        <f>L16*M10</f>
        <v>0.6</v>
      </c>
      <c r="O26">
        <f>L18*M10</f>
        <v>0.89999999999999991</v>
      </c>
      <c r="P26">
        <f>L19*M10</f>
        <v>0.89999999999999991</v>
      </c>
    </row>
    <row r="27" spans="1:18" x14ac:dyDescent="0.3">
      <c r="L27" s="2" t="s">
        <v>36</v>
      </c>
      <c r="M27">
        <v>0</v>
      </c>
    </row>
    <row r="31" spans="1:18" x14ac:dyDescent="0.3">
      <c r="K31" t="s">
        <v>34</v>
      </c>
      <c r="L31" s="2" t="s">
        <v>8</v>
      </c>
      <c r="M31">
        <f>I44-M23</f>
        <v>240</v>
      </c>
    </row>
    <row r="32" spans="1:18" x14ac:dyDescent="0.3">
      <c r="L32" s="2" t="s">
        <v>18</v>
      </c>
      <c r="M32">
        <f>I45-M24</f>
        <v>490</v>
      </c>
    </row>
    <row r="33" spans="1:13" x14ac:dyDescent="0.3">
      <c r="L33" s="2" t="s">
        <v>31</v>
      </c>
      <c r="M33">
        <f>I46-M25</f>
        <v>7.5</v>
      </c>
    </row>
    <row r="34" spans="1:13" x14ac:dyDescent="0.3">
      <c r="L34" s="2" t="s">
        <v>35</v>
      </c>
      <c r="M34">
        <f>I47-M26</f>
        <v>8.6</v>
      </c>
    </row>
    <row r="35" spans="1:13" x14ac:dyDescent="0.3">
      <c r="L35" s="2" t="s">
        <v>36</v>
      </c>
      <c r="M35">
        <f>I48-M27</f>
        <v>1000</v>
      </c>
    </row>
    <row r="42" spans="1:13" x14ac:dyDescent="0.3">
      <c r="A42" s="14" t="s">
        <v>5</v>
      </c>
      <c r="B42" s="14"/>
      <c r="C42" s="14"/>
      <c r="D42" s="14"/>
      <c r="E42" s="14"/>
      <c r="F42" s="14"/>
    </row>
    <row r="43" spans="1:13" x14ac:dyDescent="0.3">
      <c r="A43" s="15" t="s">
        <v>17</v>
      </c>
      <c r="B43" s="15" t="s">
        <v>0</v>
      </c>
      <c r="C43" s="15" t="s">
        <v>19</v>
      </c>
      <c r="D43" s="15" t="s">
        <v>7</v>
      </c>
      <c r="E43" s="15" t="s">
        <v>6</v>
      </c>
      <c r="F43" s="15" t="s">
        <v>20</v>
      </c>
    </row>
    <row r="44" spans="1:13" x14ac:dyDescent="0.3">
      <c r="A44" s="16">
        <v>1</v>
      </c>
      <c r="B44" s="16">
        <v>1</v>
      </c>
      <c r="C44" s="16">
        <v>120</v>
      </c>
      <c r="D44" s="16">
        <v>30</v>
      </c>
      <c r="E44" s="16">
        <f>D44/C44</f>
        <v>0.25</v>
      </c>
      <c r="F44" s="17" t="s">
        <v>21</v>
      </c>
      <c r="G44" t="s">
        <v>33</v>
      </c>
      <c r="H44" s="2" t="s">
        <v>8</v>
      </c>
      <c r="I44">
        <f>SUMIF(B:B, 1, C:C)</f>
        <v>240</v>
      </c>
    </row>
    <row r="45" spans="1:13" x14ac:dyDescent="0.3">
      <c r="A45" s="16">
        <v>2</v>
      </c>
      <c r="B45" s="16">
        <v>2</v>
      </c>
      <c r="C45" s="16">
        <v>120</v>
      </c>
      <c r="D45" s="16">
        <v>25</v>
      </c>
      <c r="E45" s="18">
        <f>D45/C45</f>
        <v>0.20833333333333334</v>
      </c>
      <c r="F45" s="17" t="s">
        <v>21</v>
      </c>
      <c r="H45" s="2" t="s">
        <v>18</v>
      </c>
      <c r="I45">
        <f>SUMIF(B:B, 2, C:C)</f>
        <v>1240</v>
      </c>
    </row>
    <row r="46" spans="1:13" x14ac:dyDescent="0.3">
      <c r="A46" s="16">
        <v>3</v>
      </c>
      <c r="B46" s="16">
        <v>3</v>
      </c>
      <c r="C46" s="16">
        <v>5</v>
      </c>
      <c r="D46" s="16">
        <v>1750</v>
      </c>
      <c r="E46" s="18">
        <f>D46/C46</f>
        <v>350</v>
      </c>
      <c r="F46" s="17" t="s">
        <v>21</v>
      </c>
      <c r="H46" s="2" t="s">
        <v>31</v>
      </c>
      <c r="I46">
        <f>SUMIF(B:B, 3, C:C)</f>
        <v>9</v>
      </c>
    </row>
    <row r="47" spans="1:13" x14ac:dyDescent="0.3">
      <c r="A47" s="16">
        <v>4</v>
      </c>
      <c r="B47" s="16">
        <v>1</v>
      </c>
      <c r="C47" s="16">
        <v>120</v>
      </c>
      <c r="D47" s="16">
        <v>33</v>
      </c>
      <c r="E47" s="18">
        <f t="shared" ref="E47:E51" si="0">D47/C47</f>
        <v>0.27500000000000002</v>
      </c>
      <c r="F47" s="17" t="s">
        <v>22</v>
      </c>
      <c r="H47" s="2" t="s">
        <v>35</v>
      </c>
      <c r="I47">
        <f>SUMIF(B:B, 4, C:C)</f>
        <v>11</v>
      </c>
    </row>
    <row r="48" spans="1:13" x14ac:dyDescent="0.3">
      <c r="A48" s="16">
        <v>5</v>
      </c>
      <c r="B48" s="16">
        <v>2</v>
      </c>
      <c r="C48" s="16">
        <v>120</v>
      </c>
      <c r="D48" s="16">
        <v>28</v>
      </c>
      <c r="E48" s="18">
        <f t="shared" si="0"/>
        <v>0.23333333333333334</v>
      </c>
      <c r="F48" s="17" t="s">
        <v>22</v>
      </c>
      <c r="H48" s="2" t="s">
        <v>36</v>
      </c>
      <c r="I48">
        <f>SUMIF(B:B, 5, C:C)</f>
        <v>1000</v>
      </c>
    </row>
    <row r="49" spans="1:6" x14ac:dyDescent="0.3">
      <c r="A49" s="16">
        <v>6</v>
      </c>
      <c r="B49" s="16">
        <v>3</v>
      </c>
      <c r="C49" s="16">
        <v>4</v>
      </c>
      <c r="D49" s="16">
        <v>1520</v>
      </c>
      <c r="E49" s="18">
        <f t="shared" si="0"/>
        <v>380</v>
      </c>
      <c r="F49" s="17" t="s">
        <v>22</v>
      </c>
    </row>
    <row r="50" spans="1:6" x14ac:dyDescent="0.3">
      <c r="A50" s="16">
        <v>7</v>
      </c>
      <c r="B50" s="16">
        <v>5</v>
      </c>
      <c r="C50" s="16">
        <v>1000</v>
      </c>
      <c r="D50" s="16">
        <v>80</v>
      </c>
      <c r="E50" s="18">
        <f t="shared" si="0"/>
        <v>0.08</v>
      </c>
      <c r="F50" s="17" t="s">
        <v>22</v>
      </c>
    </row>
    <row r="51" spans="1:6" x14ac:dyDescent="0.3">
      <c r="A51" s="16">
        <v>8</v>
      </c>
      <c r="B51" s="16">
        <v>4</v>
      </c>
      <c r="C51" s="16">
        <v>5</v>
      </c>
      <c r="D51" s="16">
        <v>1000</v>
      </c>
      <c r="E51" s="16">
        <f t="shared" si="0"/>
        <v>200</v>
      </c>
      <c r="F51" s="17" t="s">
        <v>22</v>
      </c>
    </row>
    <row r="52" spans="1:6" x14ac:dyDescent="0.3">
      <c r="A52" s="16">
        <v>9</v>
      </c>
      <c r="B52" s="16">
        <v>4</v>
      </c>
      <c r="C52" s="16">
        <v>6</v>
      </c>
      <c r="D52" s="16">
        <v>1300</v>
      </c>
      <c r="E52" s="16">
        <f t="shared" ref="E52:E53" si="1">D52/C52</f>
        <v>216.66666666666666</v>
      </c>
      <c r="F52" s="17" t="s">
        <v>22</v>
      </c>
    </row>
    <row r="53" spans="1:6" x14ac:dyDescent="0.3">
      <c r="A53" s="16">
        <v>10</v>
      </c>
      <c r="B53" s="16">
        <v>2</v>
      </c>
      <c r="C53" s="16">
        <v>1000</v>
      </c>
      <c r="D53" s="16">
        <v>70</v>
      </c>
      <c r="E53" s="16">
        <f t="shared" si="1"/>
        <v>7.0000000000000007E-2</v>
      </c>
      <c r="F53" s="17" t="s">
        <v>39</v>
      </c>
    </row>
  </sheetData>
  <mergeCells count="6">
    <mergeCell ref="A42:F42"/>
    <mergeCell ref="J13:M13"/>
    <mergeCell ref="J6:M6"/>
    <mergeCell ref="J1:L1"/>
    <mergeCell ref="A1:B1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3AC1-6E88-430A-B4FA-5FFCE0184FC1}">
  <dimension ref="A1:C2"/>
  <sheetViews>
    <sheetView zoomScale="130" zoomScaleNormal="130" workbookViewId="0">
      <selection activeCell="D7" sqref="D7"/>
    </sheetView>
  </sheetViews>
  <sheetFormatPr defaultRowHeight="14.4" x14ac:dyDescent="0.3"/>
  <cols>
    <col min="1" max="1" width="12.109375" bestFit="1" customWidth="1"/>
    <col min="2" max="2" width="14" bestFit="1" customWidth="1"/>
    <col min="3" max="3" width="11.21875" customWidth="1"/>
  </cols>
  <sheetData>
    <row r="1" spans="1:3" x14ac:dyDescent="0.3">
      <c r="A1" t="s">
        <v>60</v>
      </c>
    </row>
    <row r="2" spans="1:3" x14ac:dyDescent="0.3">
      <c r="A2" t="s">
        <v>24</v>
      </c>
      <c r="B2" t="s">
        <v>43</v>
      </c>
      <c r="C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297-4AAF-4C3C-8D7C-C529B71BA3BC}">
  <dimension ref="A1:F21"/>
  <sheetViews>
    <sheetView workbookViewId="0">
      <selection activeCell="F7" sqref="F7"/>
    </sheetView>
  </sheetViews>
  <sheetFormatPr defaultRowHeight="14.4" x14ac:dyDescent="0.3"/>
  <cols>
    <col min="1" max="1" width="11.5546875" bestFit="1" customWidth="1"/>
    <col min="2" max="2" width="14" bestFit="1" customWidth="1"/>
    <col min="3" max="3" width="17.44140625" bestFit="1" customWidth="1"/>
    <col min="4" max="5" width="15.77734375" bestFit="1" customWidth="1"/>
    <col min="6" max="6" width="14" bestFit="1" customWidth="1"/>
  </cols>
  <sheetData>
    <row r="1" spans="1:6" x14ac:dyDescent="0.3">
      <c r="A1" s="11" t="s">
        <v>50</v>
      </c>
      <c r="B1" s="11"/>
      <c r="C1" s="11"/>
      <c r="D1" s="11"/>
      <c r="E1" s="3"/>
    </row>
    <row r="2" spans="1:6" x14ac:dyDescent="0.3">
      <c r="A2" s="8" t="s">
        <v>0</v>
      </c>
      <c r="B2" s="8" t="s">
        <v>43</v>
      </c>
      <c r="C2" s="8" t="s">
        <v>44</v>
      </c>
      <c r="D2" s="8" t="s">
        <v>45</v>
      </c>
      <c r="E2" s="3"/>
    </row>
    <row r="3" spans="1:6" x14ac:dyDescent="0.3">
      <c r="A3" s="2">
        <v>2</v>
      </c>
      <c r="B3" s="2" t="s">
        <v>18</v>
      </c>
      <c r="C3" s="2" t="s">
        <v>9</v>
      </c>
      <c r="D3" s="2">
        <v>750</v>
      </c>
      <c r="E3" s="3"/>
    </row>
    <row r="4" spans="1:6" x14ac:dyDescent="0.3">
      <c r="A4" s="2">
        <v>3</v>
      </c>
      <c r="B4" s="2" t="s">
        <v>31</v>
      </c>
      <c r="C4" s="2" t="s">
        <v>25</v>
      </c>
      <c r="D4" s="2">
        <v>1.5</v>
      </c>
      <c r="E4" s="3"/>
    </row>
    <row r="5" spans="1:6" x14ac:dyDescent="0.3">
      <c r="A5" s="2">
        <v>4</v>
      </c>
      <c r="B5" s="2" t="s">
        <v>35</v>
      </c>
      <c r="C5" s="2" t="s">
        <v>25</v>
      </c>
      <c r="D5" s="2">
        <v>2.4</v>
      </c>
      <c r="E5" s="3"/>
    </row>
    <row r="6" spans="1:6" x14ac:dyDescent="0.3">
      <c r="A6" s="3"/>
      <c r="B6" s="3"/>
      <c r="C6" s="3"/>
      <c r="D6" s="3"/>
      <c r="E6" s="3"/>
    </row>
    <row r="7" spans="1:6" x14ac:dyDescent="0.3">
      <c r="A7" s="11" t="s">
        <v>49</v>
      </c>
      <c r="B7" s="11"/>
      <c r="C7" s="11"/>
      <c r="D7" s="11"/>
      <c r="E7" s="3"/>
    </row>
    <row r="8" spans="1:6" x14ac:dyDescent="0.3">
      <c r="A8" s="8" t="s">
        <v>0</v>
      </c>
      <c r="B8" s="8" t="s">
        <v>43</v>
      </c>
      <c r="C8" s="8" t="s">
        <v>44</v>
      </c>
      <c r="D8" s="8" t="s">
        <v>46</v>
      </c>
      <c r="E8" s="3"/>
    </row>
    <row r="9" spans="1:6" x14ac:dyDescent="0.3">
      <c r="A9" s="2">
        <v>1</v>
      </c>
      <c r="B9" s="2" t="s">
        <v>8</v>
      </c>
      <c r="C9" s="2" t="s">
        <v>9</v>
      </c>
      <c r="D9" s="2">
        <v>240</v>
      </c>
      <c r="E9" s="3"/>
    </row>
    <row r="10" spans="1:6" x14ac:dyDescent="0.3">
      <c r="A10" s="2">
        <v>2</v>
      </c>
      <c r="B10" s="2" t="s">
        <v>18</v>
      </c>
      <c r="C10" s="2" t="s">
        <v>9</v>
      </c>
      <c r="D10" s="2">
        <v>1240</v>
      </c>
      <c r="E10" s="3"/>
    </row>
    <row r="11" spans="1:6" x14ac:dyDescent="0.3">
      <c r="A11" s="2">
        <v>3</v>
      </c>
      <c r="B11" s="2" t="s">
        <v>31</v>
      </c>
      <c r="C11" s="2" t="s">
        <v>25</v>
      </c>
      <c r="D11" s="2">
        <v>9</v>
      </c>
      <c r="E11" s="3"/>
    </row>
    <row r="12" spans="1:6" x14ac:dyDescent="0.3">
      <c r="A12" s="2">
        <v>4</v>
      </c>
      <c r="B12" s="2" t="s">
        <v>35</v>
      </c>
      <c r="C12" s="2" t="s">
        <v>25</v>
      </c>
      <c r="D12" s="2">
        <v>11</v>
      </c>
      <c r="E12" s="3"/>
    </row>
    <row r="13" spans="1:6" x14ac:dyDescent="0.3">
      <c r="A13" s="2">
        <v>5</v>
      </c>
      <c r="B13" s="2" t="s">
        <v>36</v>
      </c>
      <c r="C13" s="2" t="s">
        <v>9</v>
      </c>
      <c r="D13" s="2">
        <v>1000</v>
      </c>
      <c r="E13" s="3"/>
    </row>
    <row r="14" spans="1:6" x14ac:dyDescent="0.3">
      <c r="A14" s="3"/>
      <c r="B14" s="3"/>
      <c r="C14" s="3"/>
      <c r="D14" s="3"/>
      <c r="E14" s="3"/>
    </row>
    <row r="15" spans="1:6" x14ac:dyDescent="0.3">
      <c r="A15" s="11" t="s">
        <v>48</v>
      </c>
      <c r="B15" s="11"/>
      <c r="C15" s="11"/>
      <c r="D15" s="11"/>
      <c r="E15" s="11"/>
      <c r="F15" s="11"/>
    </row>
    <row r="16" spans="1:6" x14ac:dyDescent="0.3">
      <c r="A16" s="8" t="s">
        <v>0</v>
      </c>
      <c r="B16" s="8" t="s">
        <v>43</v>
      </c>
      <c r="C16" s="8" t="s">
        <v>44</v>
      </c>
      <c r="D16" s="8" t="s">
        <v>46</v>
      </c>
      <c r="E16" s="8" t="s">
        <v>45</v>
      </c>
      <c r="F16" s="9" t="s">
        <v>47</v>
      </c>
    </row>
    <row r="17" spans="1:6" x14ac:dyDescent="0.3">
      <c r="A17" s="2">
        <v>1</v>
      </c>
      <c r="B17" s="2" t="s">
        <v>8</v>
      </c>
      <c r="C17" s="2" t="s">
        <v>9</v>
      </c>
      <c r="D17" s="2">
        <v>240</v>
      </c>
      <c r="E17" s="2">
        <v>0</v>
      </c>
      <c r="F17" s="1">
        <v>240</v>
      </c>
    </row>
    <row r="18" spans="1:6" x14ac:dyDescent="0.3">
      <c r="A18" s="2">
        <v>2</v>
      </c>
      <c r="B18" s="2" t="s">
        <v>18</v>
      </c>
      <c r="C18" s="2" t="s">
        <v>9</v>
      </c>
      <c r="D18" s="2">
        <v>1240</v>
      </c>
      <c r="E18" s="2">
        <v>750</v>
      </c>
      <c r="F18" s="1">
        <v>490</v>
      </c>
    </row>
    <row r="19" spans="1:6" x14ac:dyDescent="0.3">
      <c r="A19" s="2">
        <v>3</v>
      </c>
      <c r="B19" s="2" t="s">
        <v>31</v>
      </c>
      <c r="C19" s="2" t="s">
        <v>25</v>
      </c>
      <c r="D19" s="2">
        <v>9</v>
      </c>
      <c r="E19" s="2">
        <v>1.5</v>
      </c>
      <c r="F19" s="1">
        <v>7.5</v>
      </c>
    </row>
    <row r="20" spans="1:6" x14ac:dyDescent="0.3">
      <c r="A20" s="2">
        <v>4</v>
      </c>
      <c r="B20" s="2" t="s">
        <v>35</v>
      </c>
      <c r="C20" s="2" t="s">
        <v>25</v>
      </c>
      <c r="D20" s="2">
        <v>11</v>
      </c>
      <c r="E20" s="2">
        <v>2.4</v>
      </c>
      <c r="F20" s="1">
        <v>8.6</v>
      </c>
    </row>
    <row r="21" spans="1:6" x14ac:dyDescent="0.3">
      <c r="A21" s="2">
        <v>5</v>
      </c>
      <c r="B21" s="2" t="s">
        <v>36</v>
      </c>
      <c r="C21" s="2" t="s">
        <v>9</v>
      </c>
      <c r="D21" s="2">
        <v>1000</v>
      </c>
      <c r="E21" s="2">
        <v>0</v>
      </c>
      <c r="F21" s="1">
        <v>1000</v>
      </c>
    </row>
  </sheetData>
  <mergeCells count="3">
    <mergeCell ref="A1:D1"/>
    <mergeCell ref="A7:D7"/>
    <mergeCell ref="A15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0E7842C9DBE34883CDE91ADEFB6849" ma:contentTypeVersion="3" ma:contentTypeDescription="Create a new document." ma:contentTypeScope="" ma:versionID="57ea583d98068a8b250ba90ff5641548">
  <xsd:schema xmlns:xsd="http://www.w3.org/2001/XMLSchema" xmlns:xs="http://www.w3.org/2001/XMLSchema" xmlns:p="http://schemas.microsoft.com/office/2006/metadata/properties" xmlns:ns2="45fb8b3b-e382-45f3-9e29-41e91bc7d1ff" targetNamespace="http://schemas.microsoft.com/office/2006/metadata/properties" ma:root="true" ma:fieldsID="4426937a9d3822291917fbb2f97b2c74" ns2:_="">
    <xsd:import namespace="45fb8b3b-e382-45f3-9e29-41e91bc7d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b8b3b-e382-45f3-9e29-41e91bc7d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23DAA-10D3-43C1-8A66-684F7491D93B}"/>
</file>

<file path=customXml/itemProps2.xml><?xml version="1.0" encoding="utf-8"?>
<ds:datastoreItem xmlns:ds="http://schemas.openxmlformats.org/officeDocument/2006/customXml" ds:itemID="{FF1D6EC3-6598-4BBC-9513-E9A7C33BD51C}"/>
</file>

<file path=customXml/itemProps3.xml><?xml version="1.0" encoding="utf-8"?>
<ds:datastoreItem xmlns:ds="http://schemas.openxmlformats.org/officeDocument/2006/customXml" ds:itemID="{F19018A6-DFA9-432F-BE59-C4D0C8575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Renen Paul M. Viado</dc:creator>
  <cp:lastModifiedBy>Renen Paul M. Viado</cp:lastModifiedBy>
  <dcterms:created xsi:type="dcterms:W3CDTF">2025-04-14T04:53:05Z</dcterms:created>
  <dcterms:modified xsi:type="dcterms:W3CDTF">2025-04-14T09:52:30Z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2025-04-14T05:55:56Z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a6064fd4-077f-42f1-9f26-1636a086c70f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  <property fmtid="{D5CDD505-2E9C-101B-9397-08002B2CF9AE}" pid="10" name="ContentTypeId">
    <vt:lpwstr>0x010100210E7842C9DBE34883CDE91ADEFB6849</vt:lpwstr>
  </property>
</Properties>
</file>